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gh20\Documents\yamawww\FILES_goannai\"/>
    </mc:Choice>
  </mc:AlternateContent>
  <xr:revisionPtr revIDLastSave="0" documentId="13_ncr:1_{FA79D500-257B-48DE-84D6-4DB202E783B4}" xr6:coauthVersionLast="47" xr6:coauthVersionMax="47" xr10:uidLastSave="{00000000-0000-0000-0000-000000000000}"/>
  <bookViews>
    <workbookView xWindow="1110" yWindow="360" windowWidth="20490" windowHeight="12740" tabRatio="763" xr2:uid="{ED5E93D1-08C7-4658-9474-E2F7FC414E15}"/>
  </bookViews>
  <sheets>
    <sheet name="説明" sheetId="1" r:id="rId1"/>
    <sheet name="大会情報 (作業用)" sheetId="6" r:id="rId2"/>
    <sheet name="大会情報 (チーム)" sheetId="5" r:id="rId3"/>
    <sheet name="mイベント参加者一覧_20220424230024" sheetId="4" r:id="rId4"/>
    <sheet name="試合情報とｻｲﾝ用①印刷" sheetId="2" r:id="rId5"/>
    <sheet name="プロ用男子" sheetId="3" r:id="rId6"/>
  </sheets>
  <definedNames>
    <definedName name="_xlnm._FilterDatabase" localSheetId="2" hidden="1">'大会情報 (チーム)'!$A$1:$AI$11</definedName>
    <definedName name="_xlnm._FilterDatabase" localSheetId="1" hidden="1">'大会情報 (作業用)'!$A$1:$AJ$80</definedName>
    <definedName name="_xlnm.Print_Area" localSheetId="4">試合情報とｻｲﾝ用①印刷!$AL$541:$BP$594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1" i="6" l="1"/>
  <c r="I41" i="6" s="1"/>
  <c r="K41" i="6"/>
  <c r="Q40" i="6"/>
  <c r="I40" i="6" s="1"/>
  <c r="K40" i="6"/>
  <c r="Q39" i="6"/>
  <c r="K39" i="6"/>
  <c r="I39" i="6"/>
  <c r="Q38" i="6"/>
  <c r="K38" i="6"/>
  <c r="I38" i="6"/>
  <c r="Q37" i="6"/>
  <c r="I37" i="6" s="1"/>
  <c r="K37" i="6"/>
  <c r="Q36" i="6"/>
  <c r="I36" i="6" s="1"/>
  <c r="K36" i="6"/>
  <c r="Q35" i="6"/>
  <c r="K35" i="6"/>
  <c r="I35" i="6"/>
  <c r="Q34" i="6"/>
  <c r="K34" i="6"/>
  <c r="I34" i="6"/>
  <c r="Q33" i="6"/>
  <c r="I33" i="6" s="1"/>
  <c r="K33" i="6"/>
  <c r="Q32" i="6"/>
  <c r="I32" i="6" s="1"/>
  <c r="K32" i="6"/>
  <c r="Q31" i="6"/>
  <c r="K31" i="6"/>
  <c r="I31" i="6"/>
  <c r="Q30" i="6"/>
  <c r="K30" i="6"/>
  <c r="I30" i="6"/>
  <c r="Q29" i="6"/>
  <c r="I29" i="6" s="1"/>
  <c r="K29" i="6"/>
  <c r="Q28" i="6"/>
  <c r="I28" i="6" s="1"/>
  <c r="K28" i="6"/>
  <c r="Q27" i="6"/>
  <c r="K27" i="6"/>
  <c r="I27" i="6"/>
  <c r="Q26" i="6"/>
  <c r="K26" i="6"/>
  <c r="I26" i="6"/>
  <c r="Q25" i="6"/>
  <c r="I25" i="6" s="1"/>
  <c r="K25" i="6"/>
  <c r="Q24" i="6"/>
  <c r="I24" i="6" s="1"/>
  <c r="K24" i="6"/>
  <c r="Q23" i="6"/>
  <c r="K23" i="6"/>
  <c r="I23" i="6"/>
  <c r="Q22" i="6"/>
  <c r="K22" i="6"/>
  <c r="I22" i="6"/>
  <c r="Q21" i="6"/>
  <c r="I21" i="6" s="1"/>
  <c r="K21" i="6"/>
  <c r="Q20" i="6"/>
  <c r="I20" i="6" s="1"/>
  <c r="K20" i="6"/>
  <c r="Q19" i="6"/>
  <c r="K19" i="6"/>
  <c r="I19" i="6"/>
  <c r="Q18" i="6"/>
  <c r="K18" i="6"/>
  <c r="I18" i="6"/>
  <c r="Q17" i="6"/>
  <c r="I17" i="6" s="1"/>
  <c r="K17" i="6"/>
  <c r="Q16" i="6"/>
  <c r="I16" i="6" s="1"/>
  <c r="K16" i="6"/>
  <c r="Q15" i="6"/>
  <c r="K15" i="6"/>
  <c r="I15" i="6"/>
  <c r="Q14" i="6"/>
  <c r="K14" i="6"/>
  <c r="I14" i="6"/>
  <c r="Q13" i="6"/>
  <c r="I13" i="6" s="1"/>
  <c r="K13" i="6"/>
  <c r="Q12" i="6"/>
  <c r="I12" i="6" s="1"/>
  <c r="K12" i="6"/>
  <c r="Q11" i="6"/>
  <c r="K11" i="6"/>
  <c r="I11" i="6"/>
  <c r="Q10" i="6"/>
  <c r="K10" i="6"/>
  <c r="I10" i="6"/>
  <c r="Q9" i="6"/>
  <c r="I9" i="6" s="1"/>
  <c r="K9" i="6"/>
  <c r="Q8" i="6"/>
  <c r="I8" i="6" s="1"/>
  <c r="K8" i="6"/>
  <c r="Q7" i="6"/>
  <c r="K7" i="6"/>
  <c r="I7" i="6"/>
  <c r="Q6" i="6"/>
  <c r="K6" i="6"/>
  <c r="I6" i="6"/>
  <c r="Q5" i="6"/>
  <c r="I5" i="6" s="1"/>
  <c r="K5" i="6"/>
  <c r="Q4" i="6"/>
  <c r="I4" i="6" s="1"/>
  <c r="K4" i="6"/>
  <c r="Q3" i="6"/>
  <c r="I3" i="6" s="1"/>
  <c r="K3" i="6"/>
  <c r="Q2" i="6"/>
  <c r="K2" i="6"/>
  <c r="I2" i="6"/>
  <c r="AL591" i="2"/>
  <c r="AM580" i="2"/>
  <c r="AM579" i="2"/>
  <c r="AM578" i="2"/>
  <c r="AM577" i="2"/>
  <c r="BM553" i="2"/>
  <c r="AV553" i="2"/>
  <c r="AP553" i="2"/>
  <c r="AL553" i="2"/>
  <c r="BD547" i="2"/>
  <c r="AS547" i="2"/>
  <c r="AR547" i="2"/>
  <c r="AR546" i="2"/>
  <c r="AR545" i="2"/>
  <c r="AX544" i="2"/>
  <c r="AW544" i="2"/>
  <c r="AR544" i="2"/>
  <c r="AW543" i="2"/>
  <c r="AR543" i="2"/>
  <c r="BD542" i="2"/>
  <c r="AW542" i="2"/>
  <c r="AR542" i="2"/>
  <c r="BJ541" i="2"/>
  <c r="BD541" i="2"/>
  <c r="AW541" i="2"/>
  <c r="AR541" i="2"/>
  <c r="E16" i="2"/>
  <c r="A16" i="2"/>
  <c r="C14" i="2"/>
  <c r="C13" i="2"/>
  <c r="C11" i="2"/>
  <c r="BD560" i="2" s="1"/>
  <c r="C10" i="2"/>
  <c r="Q152" i="2" s="1"/>
  <c r="C9" i="2"/>
  <c r="AN560" i="2" s="1"/>
  <c r="C8" i="2"/>
  <c r="B3" i="2"/>
  <c r="BK546" i="2" s="1"/>
  <c r="B2" i="2"/>
  <c r="BH546" i="2" s="1"/>
  <c r="A2" i="2"/>
  <c r="B4" i="2" s="1"/>
  <c r="BO546" i="2" s="1"/>
  <c r="B1" i="2"/>
  <c r="BD546" i="2" s="1"/>
  <c r="P590" i="2" l="1"/>
  <c r="P588" i="2"/>
  <c r="P586" i="2"/>
  <c r="P584" i="2"/>
  <c r="P582" i="2"/>
  <c r="P723" i="2"/>
  <c r="P721" i="2"/>
  <c r="P719" i="2"/>
  <c r="P717" i="2"/>
  <c r="P715" i="2"/>
  <c r="P713" i="2"/>
  <c r="P711" i="2"/>
  <c r="P709" i="2"/>
  <c r="P707" i="2"/>
  <c r="P705" i="2"/>
  <c r="P703" i="2"/>
  <c r="P701" i="2"/>
  <c r="P699" i="2"/>
  <c r="P697" i="2"/>
  <c r="P695" i="2"/>
  <c r="P693" i="2"/>
  <c r="P691" i="2"/>
  <c r="P689" i="2"/>
  <c r="P687" i="2"/>
  <c r="P685" i="2"/>
  <c r="P683" i="2"/>
  <c r="P681" i="2"/>
  <c r="P679" i="2"/>
  <c r="P677" i="2"/>
  <c r="P675" i="2"/>
  <c r="P673" i="2"/>
  <c r="P671" i="2"/>
  <c r="P669" i="2"/>
  <c r="P667" i="2"/>
  <c r="P665" i="2"/>
  <c r="P663" i="2"/>
  <c r="P661" i="2"/>
  <c r="P659" i="2"/>
  <c r="P657" i="2"/>
  <c r="P655" i="2"/>
  <c r="P653" i="2"/>
  <c r="P651" i="2"/>
  <c r="P649" i="2"/>
  <c r="P647" i="2"/>
  <c r="P645" i="2"/>
  <c r="P643" i="2"/>
  <c r="P641" i="2"/>
  <c r="P639" i="2"/>
  <c r="P637" i="2"/>
  <c r="P635" i="2"/>
  <c r="P633" i="2"/>
  <c r="P631" i="2"/>
  <c r="P629" i="2"/>
  <c r="P627" i="2"/>
  <c r="P625" i="2"/>
  <c r="P623" i="2"/>
  <c r="P621" i="2"/>
  <c r="P619" i="2"/>
  <c r="P617" i="2"/>
  <c r="P615" i="2"/>
  <c r="P613" i="2"/>
  <c r="P611" i="2"/>
  <c r="P609" i="2"/>
  <c r="P607" i="2"/>
  <c r="P605" i="2"/>
  <c r="P603" i="2"/>
  <c r="P601" i="2"/>
  <c r="P599" i="2"/>
  <c r="P597" i="2"/>
  <c r="P595" i="2"/>
  <c r="P593" i="2"/>
  <c r="P580" i="2"/>
  <c r="P591" i="2"/>
  <c r="P589" i="2"/>
  <c r="P587" i="2"/>
  <c r="P585" i="2"/>
  <c r="P583" i="2"/>
  <c r="P581" i="2"/>
  <c r="P577" i="2"/>
  <c r="P576" i="2"/>
  <c r="P575" i="2"/>
  <c r="P574" i="2"/>
  <c r="P722" i="2"/>
  <c r="P714" i="2"/>
  <c r="P706" i="2"/>
  <c r="P698" i="2"/>
  <c r="P690" i="2"/>
  <c r="P682" i="2"/>
  <c r="P674" i="2"/>
  <c r="P666" i="2"/>
  <c r="P658" i="2"/>
  <c r="P650" i="2"/>
  <c r="P642" i="2"/>
  <c r="P634" i="2"/>
  <c r="P626" i="2"/>
  <c r="P618" i="2"/>
  <c r="P610" i="2"/>
  <c r="P602" i="2"/>
  <c r="P594" i="2"/>
  <c r="P579" i="2"/>
  <c r="P573" i="2"/>
  <c r="P572" i="2"/>
  <c r="P571" i="2"/>
  <c r="P720" i="2"/>
  <c r="P712" i="2"/>
  <c r="P704" i="2"/>
  <c r="P696" i="2"/>
  <c r="P688" i="2"/>
  <c r="P680" i="2"/>
  <c r="P672" i="2"/>
  <c r="P664" i="2"/>
  <c r="P656" i="2"/>
  <c r="P648" i="2"/>
  <c r="P640" i="2"/>
  <c r="P632" i="2"/>
  <c r="P624" i="2"/>
  <c r="P616" i="2"/>
  <c r="P608" i="2"/>
  <c r="P600" i="2"/>
  <c r="P592" i="2"/>
  <c r="P545" i="2"/>
  <c r="P541" i="2"/>
  <c r="P539" i="2"/>
  <c r="P537" i="2"/>
  <c r="P535" i="2"/>
  <c r="P533" i="2"/>
  <c r="P531" i="2"/>
  <c r="P529" i="2"/>
  <c r="P527" i="2"/>
  <c r="P525" i="2"/>
  <c r="P523" i="2"/>
  <c r="P521" i="2"/>
  <c r="P519" i="2"/>
  <c r="P517" i="2"/>
  <c r="P515" i="2"/>
  <c r="P513" i="2"/>
  <c r="P511" i="2"/>
  <c r="P509" i="2"/>
  <c r="P507" i="2"/>
  <c r="P505" i="2"/>
  <c r="P503" i="2"/>
  <c r="P501" i="2"/>
  <c r="P499" i="2"/>
  <c r="P497" i="2"/>
  <c r="P495" i="2"/>
  <c r="P718" i="2"/>
  <c r="P710" i="2"/>
  <c r="P702" i="2"/>
  <c r="P694" i="2"/>
  <c r="P686" i="2"/>
  <c r="P678" i="2"/>
  <c r="P670" i="2"/>
  <c r="P662" i="2"/>
  <c r="P654" i="2"/>
  <c r="P646" i="2"/>
  <c r="P638" i="2"/>
  <c r="P630" i="2"/>
  <c r="P622" i="2"/>
  <c r="P614" i="2"/>
  <c r="P606" i="2"/>
  <c r="P598" i="2"/>
  <c r="P559" i="2"/>
  <c r="P557" i="2"/>
  <c r="P555" i="2"/>
  <c r="P553" i="2"/>
  <c r="AM551" i="2"/>
  <c r="P550" i="2"/>
  <c r="P548" i="2"/>
  <c r="P546" i="2"/>
  <c r="P544" i="2"/>
  <c r="P543" i="2"/>
  <c r="P716" i="2"/>
  <c r="P684" i="2"/>
  <c r="P652" i="2"/>
  <c r="P620" i="2"/>
  <c r="P578" i="2"/>
  <c r="P560" i="2"/>
  <c r="P556" i="2"/>
  <c r="P552" i="2"/>
  <c r="P549" i="2"/>
  <c r="P547" i="2"/>
  <c r="P540" i="2"/>
  <c r="P536" i="2"/>
  <c r="P532" i="2"/>
  <c r="P528" i="2"/>
  <c r="P524" i="2"/>
  <c r="P520" i="2"/>
  <c r="P516" i="2"/>
  <c r="P512" i="2"/>
  <c r="P508" i="2"/>
  <c r="P504" i="2"/>
  <c r="P500" i="2"/>
  <c r="P496" i="2"/>
  <c r="P493" i="2"/>
  <c r="P490" i="2"/>
  <c r="P485" i="2"/>
  <c r="P482" i="2"/>
  <c r="P477" i="2"/>
  <c r="P474" i="2"/>
  <c r="P469" i="2"/>
  <c r="P466" i="2"/>
  <c r="P461" i="2"/>
  <c r="P459" i="2"/>
  <c r="P457" i="2"/>
  <c r="P455" i="2"/>
  <c r="P453" i="2"/>
  <c r="P451" i="2"/>
  <c r="P449" i="2"/>
  <c r="P447" i="2"/>
  <c r="P445" i="2"/>
  <c r="P443" i="2"/>
  <c r="P441" i="2"/>
  <c r="P439" i="2"/>
  <c r="P437" i="2"/>
  <c r="P435" i="2"/>
  <c r="P433" i="2"/>
  <c r="P431" i="2"/>
  <c r="P429" i="2"/>
  <c r="P427" i="2"/>
  <c r="P425" i="2"/>
  <c r="P423" i="2"/>
  <c r="P421" i="2"/>
  <c r="P419" i="2"/>
  <c r="P417" i="2"/>
  <c r="P415" i="2"/>
  <c r="P413" i="2"/>
  <c r="P411" i="2"/>
  <c r="P409" i="2"/>
  <c r="P407" i="2"/>
  <c r="P405" i="2"/>
  <c r="P403" i="2"/>
  <c r="P401" i="2"/>
  <c r="P399" i="2"/>
  <c r="P397" i="2"/>
  <c r="P395" i="2"/>
  <c r="P393" i="2"/>
  <c r="P391" i="2"/>
  <c r="P389" i="2"/>
  <c r="P387" i="2"/>
  <c r="P708" i="2"/>
  <c r="P676" i="2"/>
  <c r="P644" i="2"/>
  <c r="P612" i="2"/>
  <c r="P492" i="2"/>
  <c r="P487" i="2"/>
  <c r="P484" i="2"/>
  <c r="P479" i="2"/>
  <c r="P476" i="2"/>
  <c r="P471" i="2"/>
  <c r="P468" i="2"/>
  <c r="P463" i="2"/>
  <c r="P700" i="2"/>
  <c r="P668" i="2"/>
  <c r="P636" i="2"/>
  <c r="P604" i="2"/>
  <c r="P570" i="2"/>
  <c r="P569" i="2"/>
  <c r="P568" i="2"/>
  <c r="P567" i="2"/>
  <c r="P566" i="2"/>
  <c r="P565" i="2"/>
  <c r="P564" i="2"/>
  <c r="P563" i="2"/>
  <c r="P562" i="2"/>
  <c r="P561" i="2"/>
  <c r="P558" i="2"/>
  <c r="P554" i="2"/>
  <c r="P551" i="2"/>
  <c r="P692" i="2"/>
  <c r="P538" i="2"/>
  <c r="P530" i="2"/>
  <c r="P522" i="2"/>
  <c r="P514" i="2"/>
  <c r="P506" i="2"/>
  <c r="P498" i="2"/>
  <c r="P486" i="2"/>
  <c r="P481" i="2"/>
  <c r="P470" i="2"/>
  <c r="P465" i="2"/>
  <c r="P460" i="2"/>
  <c r="P456" i="2"/>
  <c r="P452" i="2"/>
  <c r="P448" i="2"/>
  <c r="P444" i="2"/>
  <c r="P440" i="2"/>
  <c r="P436" i="2"/>
  <c r="P432" i="2"/>
  <c r="P428" i="2"/>
  <c r="P424" i="2"/>
  <c r="P420" i="2"/>
  <c r="P416" i="2"/>
  <c r="P412" i="2"/>
  <c r="P408" i="2"/>
  <c r="P404" i="2"/>
  <c r="P400" i="2"/>
  <c r="P396" i="2"/>
  <c r="P392" i="2"/>
  <c r="P388" i="2"/>
  <c r="P385" i="2"/>
  <c r="P383" i="2"/>
  <c r="P381" i="2"/>
  <c r="P379" i="2"/>
  <c r="P377" i="2"/>
  <c r="P375" i="2"/>
  <c r="P373" i="2"/>
  <c r="P371" i="2"/>
  <c r="P369" i="2"/>
  <c r="P367" i="2"/>
  <c r="P365" i="2"/>
  <c r="P363" i="2"/>
  <c r="P361" i="2"/>
  <c r="P359" i="2"/>
  <c r="P357" i="2"/>
  <c r="P355" i="2"/>
  <c r="P353" i="2"/>
  <c r="P351" i="2"/>
  <c r="P349" i="2"/>
  <c r="P347" i="2"/>
  <c r="P345" i="2"/>
  <c r="P343" i="2"/>
  <c r="P341" i="2"/>
  <c r="P339" i="2"/>
  <c r="P337" i="2"/>
  <c r="P335" i="2"/>
  <c r="P333" i="2"/>
  <c r="P331" i="2"/>
  <c r="P329" i="2"/>
  <c r="P327" i="2"/>
  <c r="P325" i="2"/>
  <c r="P323" i="2"/>
  <c r="P321" i="2"/>
  <c r="P319" i="2"/>
  <c r="P317" i="2"/>
  <c r="P315" i="2"/>
  <c r="P313" i="2"/>
  <c r="P311" i="2"/>
  <c r="P309" i="2"/>
  <c r="P307" i="2"/>
  <c r="P305" i="2"/>
  <c r="P303" i="2"/>
  <c r="P301" i="2"/>
  <c r="P299" i="2"/>
  <c r="P297" i="2"/>
  <c r="P295" i="2"/>
  <c r="P293" i="2"/>
  <c r="P291" i="2"/>
  <c r="P289" i="2"/>
  <c r="P287" i="2"/>
  <c r="P285" i="2"/>
  <c r="P283" i="2"/>
  <c r="P281" i="2"/>
  <c r="P279" i="2"/>
  <c r="P277" i="2"/>
  <c r="P275" i="2"/>
  <c r="P273" i="2"/>
  <c r="P271" i="2"/>
  <c r="P269" i="2"/>
  <c r="P267" i="2"/>
  <c r="P265" i="2"/>
  <c r="P263" i="2"/>
  <c r="P261" i="2"/>
  <c r="P259" i="2"/>
  <c r="P257" i="2"/>
  <c r="P255" i="2"/>
  <c r="P253" i="2"/>
  <c r="P251" i="2"/>
  <c r="P249" i="2"/>
  <c r="P247" i="2"/>
  <c r="P245" i="2"/>
  <c r="P243" i="2"/>
  <c r="P241" i="2"/>
  <c r="P239" i="2"/>
  <c r="P237" i="2"/>
  <c r="P235" i="2"/>
  <c r="P233" i="2"/>
  <c r="P231" i="2"/>
  <c r="P229" i="2"/>
  <c r="P227" i="2"/>
  <c r="P225" i="2"/>
  <c r="P223" i="2"/>
  <c r="P221" i="2"/>
  <c r="P219" i="2"/>
  <c r="P217" i="2"/>
  <c r="P215" i="2"/>
  <c r="P213" i="2"/>
  <c r="P211" i="2"/>
  <c r="P209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660" i="2"/>
  <c r="P491" i="2"/>
  <c r="P480" i="2"/>
  <c r="P475" i="2"/>
  <c r="P464" i="2"/>
  <c r="P628" i="2"/>
  <c r="P542" i="2"/>
  <c r="P534" i="2"/>
  <c r="P526" i="2"/>
  <c r="P518" i="2"/>
  <c r="P510" i="2"/>
  <c r="P502" i="2"/>
  <c r="P494" i="2"/>
  <c r="P489" i="2"/>
  <c r="P478" i="2"/>
  <c r="P473" i="2"/>
  <c r="P462" i="2"/>
  <c r="P458" i="2"/>
  <c r="P454" i="2"/>
  <c r="P450" i="2"/>
  <c r="P446" i="2"/>
  <c r="P442" i="2"/>
  <c r="P438" i="2"/>
  <c r="P434" i="2"/>
  <c r="P430" i="2"/>
  <c r="P426" i="2"/>
  <c r="P422" i="2"/>
  <c r="P418" i="2"/>
  <c r="P414" i="2"/>
  <c r="P410" i="2"/>
  <c r="P406" i="2"/>
  <c r="P402" i="2"/>
  <c r="P398" i="2"/>
  <c r="P596" i="2"/>
  <c r="P394" i="2"/>
  <c r="P386" i="2"/>
  <c r="P382" i="2"/>
  <c r="P378" i="2"/>
  <c r="P374" i="2"/>
  <c r="P370" i="2"/>
  <c r="P366" i="2"/>
  <c r="P362" i="2"/>
  <c r="P358" i="2"/>
  <c r="P354" i="2"/>
  <c r="P350" i="2"/>
  <c r="P346" i="2"/>
  <c r="P342" i="2"/>
  <c r="P338" i="2"/>
  <c r="P334" i="2"/>
  <c r="P330" i="2"/>
  <c r="P326" i="2"/>
  <c r="P322" i="2"/>
  <c r="P318" i="2"/>
  <c r="P314" i="2"/>
  <c r="P310" i="2"/>
  <c r="P306" i="2"/>
  <c r="P302" i="2"/>
  <c r="P298" i="2"/>
  <c r="P294" i="2"/>
  <c r="P290" i="2"/>
  <c r="P286" i="2"/>
  <c r="P282" i="2"/>
  <c r="P278" i="2"/>
  <c r="P274" i="2"/>
  <c r="P270" i="2"/>
  <c r="P266" i="2"/>
  <c r="P262" i="2"/>
  <c r="P258" i="2"/>
  <c r="P254" i="2"/>
  <c r="P250" i="2"/>
  <c r="P246" i="2"/>
  <c r="P242" i="2"/>
  <c r="P238" i="2"/>
  <c r="P234" i="2"/>
  <c r="P230" i="2"/>
  <c r="P226" i="2"/>
  <c r="P222" i="2"/>
  <c r="P218" i="2"/>
  <c r="P214" i="2"/>
  <c r="P210" i="2"/>
  <c r="Y206" i="2"/>
  <c r="Y204" i="2"/>
  <c r="Y202" i="2"/>
  <c r="Y200" i="2"/>
  <c r="Y198" i="2"/>
  <c r="P472" i="2"/>
  <c r="P488" i="2"/>
  <c r="P467" i="2"/>
  <c r="P390" i="2"/>
  <c r="P384" i="2"/>
  <c r="P380" i="2"/>
  <c r="P376" i="2"/>
  <c r="P372" i="2"/>
  <c r="P368" i="2"/>
  <c r="P364" i="2"/>
  <c r="P360" i="2"/>
  <c r="P356" i="2"/>
  <c r="P352" i="2"/>
  <c r="P348" i="2"/>
  <c r="P344" i="2"/>
  <c r="P340" i="2"/>
  <c r="P336" i="2"/>
  <c r="P332" i="2"/>
  <c r="P328" i="2"/>
  <c r="P324" i="2"/>
  <c r="P320" i="2"/>
  <c r="P316" i="2"/>
  <c r="P312" i="2"/>
  <c r="P308" i="2"/>
  <c r="P304" i="2"/>
  <c r="P300" i="2"/>
  <c r="P296" i="2"/>
  <c r="P292" i="2"/>
  <c r="P288" i="2"/>
  <c r="P284" i="2"/>
  <c r="P280" i="2"/>
  <c r="P276" i="2"/>
  <c r="P272" i="2"/>
  <c r="P268" i="2"/>
  <c r="P264" i="2"/>
  <c r="P260" i="2"/>
  <c r="P256" i="2"/>
  <c r="P252" i="2"/>
  <c r="P248" i="2"/>
  <c r="P244" i="2"/>
  <c r="P240" i="2"/>
  <c r="P236" i="2"/>
  <c r="P232" i="2"/>
  <c r="P228" i="2"/>
  <c r="P224" i="2"/>
  <c r="P220" i="2"/>
  <c r="P216" i="2"/>
  <c r="P212" i="2"/>
  <c r="P208" i="2"/>
  <c r="Y205" i="2"/>
  <c r="Y203" i="2"/>
  <c r="Y201" i="2"/>
  <c r="Y199" i="2"/>
  <c r="Y197" i="2"/>
  <c r="Y195" i="2"/>
  <c r="Y193" i="2"/>
  <c r="Y191" i="2"/>
  <c r="Y189" i="2"/>
  <c r="Y187" i="2"/>
  <c r="Y185" i="2"/>
  <c r="Y183" i="2"/>
  <c r="Y181" i="2"/>
  <c r="Y179" i="2"/>
  <c r="Y177" i="2"/>
  <c r="Y175" i="2"/>
  <c r="Y173" i="2"/>
  <c r="Y171" i="2"/>
  <c r="Y169" i="2"/>
  <c r="Y167" i="2"/>
  <c r="Y165" i="2"/>
  <c r="Y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483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Q133" i="2"/>
  <c r="Y134" i="2"/>
  <c r="Z135" i="2"/>
  <c r="Q137" i="2"/>
  <c r="Y138" i="2"/>
  <c r="Z139" i="2"/>
  <c r="Q141" i="2"/>
  <c r="Y142" i="2"/>
  <c r="Z143" i="2"/>
  <c r="Q145" i="2"/>
  <c r="Y146" i="2"/>
  <c r="Z147" i="2"/>
  <c r="Q149" i="2"/>
  <c r="Y150" i="2"/>
  <c r="Z151" i="2"/>
  <c r="Q153" i="2"/>
  <c r="Y154" i="2"/>
  <c r="Y158" i="2"/>
  <c r="Y162" i="2"/>
  <c r="Y170" i="2"/>
  <c r="Y178" i="2"/>
  <c r="Y186" i="2"/>
  <c r="Y194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Y133" i="2"/>
  <c r="Z134" i="2"/>
  <c r="Q136" i="2"/>
  <c r="Y137" i="2"/>
  <c r="Z138" i="2"/>
  <c r="Q140" i="2"/>
  <c r="Y141" i="2"/>
  <c r="Z142" i="2"/>
  <c r="Q144" i="2"/>
  <c r="Y145" i="2"/>
  <c r="Z146" i="2"/>
  <c r="Q148" i="2"/>
  <c r="Y149" i="2"/>
  <c r="Z150" i="2"/>
  <c r="Y153" i="2"/>
  <c r="Y155" i="2"/>
  <c r="Y159" i="2"/>
  <c r="Y164" i="2"/>
  <c r="Y172" i="2"/>
  <c r="Y180" i="2"/>
  <c r="Y188" i="2"/>
  <c r="Y196" i="2"/>
  <c r="Q723" i="2"/>
  <c r="Q721" i="2"/>
  <c r="Q719" i="2"/>
  <c r="Q717" i="2"/>
  <c r="Q715" i="2"/>
  <c r="Q713" i="2"/>
  <c r="Q711" i="2"/>
  <c r="Q709" i="2"/>
  <c r="Q707" i="2"/>
  <c r="Q705" i="2"/>
  <c r="Q703" i="2"/>
  <c r="Q701" i="2"/>
  <c r="Q699" i="2"/>
  <c r="Q697" i="2"/>
  <c r="Q695" i="2"/>
  <c r="Q693" i="2"/>
  <c r="Q691" i="2"/>
  <c r="Q689" i="2"/>
  <c r="Q687" i="2"/>
  <c r="Q685" i="2"/>
  <c r="Q683" i="2"/>
  <c r="Q681" i="2"/>
  <c r="Q679" i="2"/>
  <c r="Q677" i="2"/>
  <c r="Q675" i="2"/>
  <c r="Q673" i="2"/>
  <c r="Q671" i="2"/>
  <c r="Q669" i="2"/>
  <c r="Q667" i="2"/>
  <c r="Q665" i="2"/>
  <c r="Q663" i="2"/>
  <c r="Q661" i="2"/>
  <c r="Q659" i="2"/>
  <c r="Q657" i="2"/>
  <c r="Q655" i="2"/>
  <c r="Q653" i="2"/>
  <c r="Q651" i="2"/>
  <c r="Q649" i="2"/>
  <c r="Q647" i="2"/>
  <c r="Q645" i="2"/>
  <c r="Q643" i="2"/>
  <c r="Q641" i="2"/>
  <c r="Q639" i="2"/>
  <c r="Q637" i="2"/>
  <c r="Q635" i="2"/>
  <c r="Q633" i="2"/>
  <c r="Q631" i="2"/>
  <c r="Q629" i="2"/>
  <c r="Q627" i="2"/>
  <c r="Q625" i="2"/>
  <c r="Q623" i="2"/>
  <c r="Q621" i="2"/>
  <c r="Q619" i="2"/>
  <c r="Q617" i="2"/>
  <c r="Q615" i="2"/>
  <c r="Q613" i="2"/>
  <c r="Q611" i="2"/>
  <c r="Q609" i="2"/>
  <c r="Q607" i="2"/>
  <c r="Q605" i="2"/>
  <c r="Q603" i="2"/>
  <c r="Q601" i="2"/>
  <c r="Q599" i="2"/>
  <c r="Q597" i="2"/>
  <c r="Q595" i="2"/>
  <c r="Q593" i="2"/>
  <c r="Q591" i="2"/>
  <c r="Q589" i="2"/>
  <c r="Q587" i="2"/>
  <c r="Q585" i="2"/>
  <c r="Q583" i="2"/>
  <c r="Q581" i="2"/>
  <c r="Q577" i="2"/>
  <c r="Q576" i="2"/>
  <c r="Q575" i="2"/>
  <c r="Q574" i="2"/>
  <c r="Q722" i="2"/>
  <c r="Q720" i="2"/>
  <c r="Q718" i="2"/>
  <c r="Q716" i="2"/>
  <c r="Q714" i="2"/>
  <c r="Q712" i="2"/>
  <c r="Q710" i="2"/>
  <c r="Q708" i="2"/>
  <c r="Q706" i="2"/>
  <c r="Q704" i="2"/>
  <c r="Q702" i="2"/>
  <c r="Q700" i="2"/>
  <c r="Q698" i="2"/>
  <c r="Q696" i="2"/>
  <c r="Q694" i="2"/>
  <c r="Q692" i="2"/>
  <c r="Q690" i="2"/>
  <c r="Q688" i="2"/>
  <c r="Q686" i="2"/>
  <c r="Q684" i="2"/>
  <c r="Q682" i="2"/>
  <c r="Q680" i="2"/>
  <c r="Q678" i="2"/>
  <c r="Q676" i="2"/>
  <c r="Q674" i="2"/>
  <c r="Q672" i="2"/>
  <c r="Q670" i="2"/>
  <c r="Q668" i="2"/>
  <c r="Q666" i="2"/>
  <c r="Q664" i="2"/>
  <c r="Q662" i="2"/>
  <c r="Q660" i="2"/>
  <c r="Q658" i="2"/>
  <c r="Q656" i="2"/>
  <c r="Q654" i="2"/>
  <c r="Q652" i="2"/>
  <c r="Q650" i="2"/>
  <c r="Q648" i="2"/>
  <c r="Q646" i="2"/>
  <c r="Q644" i="2"/>
  <c r="Q642" i="2"/>
  <c r="Q640" i="2"/>
  <c r="Q638" i="2"/>
  <c r="Q636" i="2"/>
  <c r="Q634" i="2"/>
  <c r="Q632" i="2"/>
  <c r="Q630" i="2"/>
  <c r="Q628" i="2"/>
  <c r="Q626" i="2"/>
  <c r="Q624" i="2"/>
  <c r="Q622" i="2"/>
  <c r="Q620" i="2"/>
  <c r="Q618" i="2"/>
  <c r="Q616" i="2"/>
  <c r="Q614" i="2"/>
  <c r="Q612" i="2"/>
  <c r="Q610" i="2"/>
  <c r="Q608" i="2"/>
  <c r="Q606" i="2"/>
  <c r="Q604" i="2"/>
  <c r="Q602" i="2"/>
  <c r="Q600" i="2"/>
  <c r="Q598" i="2"/>
  <c r="Q596" i="2"/>
  <c r="Q594" i="2"/>
  <c r="Q592" i="2"/>
  <c r="Q578" i="2"/>
  <c r="Q588" i="2"/>
  <c r="Q586" i="2"/>
  <c r="Q559" i="2"/>
  <c r="Q557" i="2"/>
  <c r="Q555" i="2"/>
  <c r="Q553" i="2"/>
  <c r="BA551" i="2"/>
  <c r="Q550" i="2"/>
  <c r="Q548" i="2"/>
  <c r="Q546" i="2"/>
  <c r="Q544" i="2"/>
  <c r="Q543" i="2"/>
  <c r="Q584" i="2"/>
  <c r="Q547" i="2"/>
  <c r="Q542" i="2"/>
  <c r="Q540" i="2"/>
  <c r="Q538" i="2"/>
  <c r="Q536" i="2"/>
  <c r="Q534" i="2"/>
  <c r="Q532" i="2"/>
  <c r="Q530" i="2"/>
  <c r="Q528" i="2"/>
  <c r="Q526" i="2"/>
  <c r="Q524" i="2"/>
  <c r="Q522" i="2"/>
  <c r="Q520" i="2"/>
  <c r="Q518" i="2"/>
  <c r="Q516" i="2"/>
  <c r="Q514" i="2"/>
  <c r="Q512" i="2"/>
  <c r="Q510" i="2"/>
  <c r="Q508" i="2"/>
  <c r="Q506" i="2"/>
  <c r="Q504" i="2"/>
  <c r="Q502" i="2"/>
  <c r="Q500" i="2"/>
  <c r="Q498" i="2"/>
  <c r="Q496" i="2"/>
  <c r="Q494" i="2"/>
  <c r="Q492" i="2"/>
  <c r="Q490" i="2"/>
  <c r="Q488" i="2"/>
  <c r="Q486" i="2"/>
  <c r="Q484" i="2"/>
  <c r="Q482" i="2"/>
  <c r="Q480" i="2"/>
  <c r="Q478" i="2"/>
  <c r="Q476" i="2"/>
  <c r="Q474" i="2"/>
  <c r="Q472" i="2"/>
  <c r="Q470" i="2"/>
  <c r="Q468" i="2"/>
  <c r="Q466" i="2"/>
  <c r="Q464" i="2"/>
  <c r="Q462" i="2"/>
  <c r="Q580" i="2"/>
  <c r="Q572" i="2"/>
  <c r="Q487" i="2"/>
  <c r="Q479" i="2"/>
  <c r="Q471" i="2"/>
  <c r="Q463" i="2"/>
  <c r="Q590" i="2"/>
  <c r="Q570" i="2"/>
  <c r="Q569" i="2"/>
  <c r="Q568" i="2"/>
  <c r="Q567" i="2"/>
  <c r="Q566" i="2"/>
  <c r="Q565" i="2"/>
  <c r="Q564" i="2"/>
  <c r="Q563" i="2"/>
  <c r="Q562" i="2"/>
  <c r="Q561" i="2"/>
  <c r="Q558" i="2"/>
  <c r="Q554" i="2"/>
  <c r="Q551" i="2"/>
  <c r="Q545" i="2"/>
  <c r="Q539" i="2"/>
  <c r="Q535" i="2"/>
  <c r="Q531" i="2"/>
  <c r="Q527" i="2"/>
  <c r="Q523" i="2"/>
  <c r="Q519" i="2"/>
  <c r="Q515" i="2"/>
  <c r="Q511" i="2"/>
  <c r="Q507" i="2"/>
  <c r="Q503" i="2"/>
  <c r="Q499" i="2"/>
  <c r="Q495" i="2"/>
  <c r="Q489" i="2"/>
  <c r="Q481" i="2"/>
  <c r="Q473" i="2"/>
  <c r="Q465" i="2"/>
  <c r="Q460" i="2"/>
  <c r="Q458" i="2"/>
  <c r="Q456" i="2"/>
  <c r="Q454" i="2"/>
  <c r="Q452" i="2"/>
  <c r="Q450" i="2"/>
  <c r="Q448" i="2"/>
  <c r="Q446" i="2"/>
  <c r="Q444" i="2"/>
  <c r="Q442" i="2"/>
  <c r="Q440" i="2"/>
  <c r="Q438" i="2"/>
  <c r="Q436" i="2"/>
  <c r="Q434" i="2"/>
  <c r="Q432" i="2"/>
  <c r="Q430" i="2"/>
  <c r="Q428" i="2"/>
  <c r="Q426" i="2"/>
  <c r="Q424" i="2"/>
  <c r="Q422" i="2"/>
  <c r="Q420" i="2"/>
  <c r="Q418" i="2"/>
  <c r="Q416" i="2"/>
  <c r="Q414" i="2"/>
  <c r="Q412" i="2"/>
  <c r="Q410" i="2"/>
  <c r="Q408" i="2"/>
  <c r="Q406" i="2"/>
  <c r="Q404" i="2"/>
  <c r="Q402" i="2"/>
  <c r="Q400" i="2"/>
  <c r="Q398" i="2"/>
  <c r="Q396" i="2"/>
  <c r="Q394" i="2"/>
  <c r="Q392" i="2"/>
  <c r="Q390" i="2"/>
  <c r="Q388" i="2"/>
  <c r="Q386" i="2"/>
  <c r="Q582" i="2"/>
  <c r="Q579" i="2"/>
  <c r="Q573" i="2"/>
  <c r="Q571" i="2"/>
  <c r="Q549" i="2"/>
  <c r="Q491" i="2"/>
  <c r="Q475" i="2"/>
  <c r="Q560" i="2"/>
  <c r="Q537" i="2"/>
  <c r="Q529" i="2"/>
  <c r="Q521" i="2"/>
  <c r="Q513" i="2"/>
  <c r="Q505" i="2"/>
  <c r="Q497" i="2"/>
  <c r="Q485" i="2"/>
  <c r="Q469" i="2"/>
  <c r="Q459" i="2"/>
  <c r="Q455" i="2"/>
  <c r="Q451" i="2"/>
  <c r="Q447" i="2"/>
  <c r="Q443" i="2"/>
  <c r="Q439" i="2"/>
  <c r="Q435" i="2"/>
  <c r="Q431" i="2"/>
  <c r="Q427" i="2"/>
  <c r="Q423" i="2"/>
  <c r="Q419" i="2"/>
  <c r="Q415" i="2"/>
  <c r="Q411" i="2"/>
  <c r="Q407" i="2"/>
  <c r="Q403" i="2"/>
  <c r="Q399" i="2"/>
  <c r="Q395" i="2"/>
  <c r="Q391" i="2"/>
  <c r="Q387" i="2"/>
  <c r="Q384" i="2"/>
  <c r="Q382" i="2"/>
  <c r="Q380" i="2"/>
  <c r="Q378" i="2"/>
  <c r="Q376" i="2"/>
  <c r="Q374" i="2"/>
  <c r="Q372" i="2"/>
  <c r="Q370" i="2"/>
  <c r="Q368" i="2"/>
  <c r="Q366" i="2"/>
  <c r="Q364" i="2"/>
  <c r="Q362" i="2"/>
  <c r="Q360" i="2"/>
  <c r="Q358" i="2"/>
  <c r="Q356" i="2"/>
  <c r="Q354" i="2"/>
  <c r="Q352" i="2"/>
  <c r="Q350" i="2"/>
  <c r="Q348" i="2"/>
  <c r="Q346" i="2"/>
  <c r="Q344" i="2"/>
  <c r="Q342" i="2"/>
  <c r="Q340" i="2"/>
  <c r="Q338" i="2"/>
  <c r="Q336" i="2"/>
  <c r="Q334" i="2"/>
  <c r="Q332" i="2"/>
  <c r="Q330" i="2"/>
  <c r="Q328" i="2"/>
  <c r="Q326" i="2"/>
  <c r="Q324" i="2"/>
  <c r="Q322" i="2"/>
  <c r="Q320" i="2"/>
  <c r="Q318" i="2"/>
  <c r="Q316" i="2"/>
  <c r="Q314" i="2"/>
  <c r="Q312" i="2"/>
  <c r="Q310" i="2"/>
  <c r="Q308" i="2"/>
  <c r="Q306" i="2"/>
  <c r="Q304" i="2"/>
  <c r="Q302" i="2"/>
  <c r="Q300" i="2"/>
  <c r="Q298" i="2"/>
  <c r="Q296" i="2"/>
  <c r="Q294" i="2"/>
  <c r="Q292" i="2"/>
  <c r="Q290" i="2"/>
  <c r="Q288" i="2"/>
  <c r="Q286" i="2"/>
  <c r="Q284" i="2"/>
  <c r="Q282" i="2"/>
  <c r="Q280" i="2"/>
  <c r="Q278" i="2"/>
  <c r="Q276" i="2"/>
  <c r="Q274" i="2"/>
  <c r="Q272" i="2"/>
  <c r="Q270" i="2"/>
  <c r="Q268" i="2"/>
  <c r="Q266" i="2"/>
  <c r="Q264" i="2"/>
  <c r="Q262" i="2"/>
  <c r="Q260" i="2"/>
  <c r="Q258" i="2"/>
  <c r="Q256" i="2"/>
  <c r="Q254" i="2"/>
  <c r="Q252" i="2"/>
  <c r="Q250" i="2"/>
  <c r="Q248" i="2"/>
  <c r="Q246" i="2"/>
  <c r="Q244" i="2"/>
  <c r="Q242" i="2"/>
  <c r="Q240" i="2"/>
  <c r="Q238" i="2"/>
  <c r="Q236" i="2"/>
  <c r="Q234" i="2"/>
  <c r="Q232" i="2"/>
  <c r="Q230" i="2"/>
  <c r="Q228" i="2"/>
  <c r="Q226" i="2"/>
  <c r="Q224" i="2"/>
  <c r="Q222" i="2"/>
  <c r="Q220" i="2"/>
  <c r="Q218" i="2"/>
  <c r="Q216" i="2"/>
  <c r="Q214" i="2"/>
  <c r="Q212" i="2"/>
  <c r="Q210" i="2"/>
  <c r="Q208" i="2"/>
  <c r="Z206" i="2"/>
  <c r="Z205" i="2"/>
  <c r="Z204" i="2"/>
  <c r="Z203" i="2"/>
  <c r="Z202" i="2"/>
  <c r="Z201" i="2"/>
  <c r="Z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Z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Z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Q556" i="2"/>
  <c r="Q483" i="2"/>
  <c r="Q467" i="2"/>
  <c r="Q533" i="2"/>
  <c r="Q501" i="2"/>
  <c r="Q477" i="2"/>
  <c r="Q457" i="2"/>
  <c r="Q441" i="2"/>
  <c r="Q425" i="2"/>
  <c r="Q409" i="2"/>
  <c r="Q552" i="2"/>
  <c r="Q525" i="2"/>
  <c r="Q493" i="2"/>
  <c r="Q453" i="2"/>
  <c r="Q437" i="2"/>
  <c r="Q421" i="2"/>
  <c r="Q405" i="2"/>
  <c r="Q393" i="2"/>
  <c r="Q385" i="2"/>
  <c r="Q381" i="2"/>
  <c r="Q377" i="2"/>
  <c r="Q373" i="2"/>
  <c r="Q369" i="2"/>
  <c r="Q365" i="2"/>
  <c r="Q361" i="2"/>
  <c r="Q357" i="2"/>
  <c r="Q353" i="2"/>
  <c r="Q349" i="2"/>
  <c r="Q345" i="2"/>
  <c r="Q341" i="2"/>
  <c r="Q337" i="2"/>
  <c r="Q333" i="2"/>
  <c r="Q329" i="2"/>
  <c r="Q325" i="2"/>
  <c r="Q321" i="2"/>
  <c r="Q317" i="2"/>
  <c r="Q313" i="2"/>
  <c r="Q309" i="2"/>
  <c r="Q305" i="2"/>
  <c r="Q301" i="2"/>
  <c r="Q297" i="2"/>
  <c r="Q293" i="2"/>
  <c r="Q289" i="2"/>
  <c r="Q285" i="2"/>
  <c r="Q281" i="2"/>
  <c r="Q277" i="2"/>
  <c r="Q273" i="2"/>
  <c r="Q269" i="2"/>
  <c r="Q265" i="2"/>
  <c r="Q261" i="2"/>
  <c r="Q257" i="2"/>
  <c r="Q253" i="2"/>
  <c r="Q249" i="2"/>
  <c r="Q245" i="2"/>
  <c r="Q241" i="2"/>
  <c r="Q237" i="2"/>
  <c r="Q233" i="2"/>
  <c r="Q229" i="2"/>
  <c r="Q225" i="2"/>
  <c r="Q221" i="2"/>
  <c r="Q217" i="2"/>
  <c r="Q213" i="2"/>
  <c r="Q209" i="2"/>
  <c r="Q206" i="2"/>
  <c r="Q204" i="2"/>
  <c r="Q202" i="2"/>
  <c r="Q200" i="2"/>
  <c r="Q198" i="2"/>
  <c r="Q196" i="2"/>
  <c r="Q194" i="2"/>
  <c r="Q192" i="2"/>
  <c r="Q190" i="2"/>
  <c r="Q188" i="2"/>
  <c r="Q186" i="2"/>
  <c r="Q184" i="2"/>
  <c r="Q182" i="2"/>
  <c r="Q180" i="2"/>
  <c r="Q178" i="2"/>
  <c r="Q176" i="2"/>
  <c r="Q174" i="2"/>
  <c r="Q172" i="2"/>
  <c r="Q170" i="2"/>
  <c r="Q168" i="2"/>
  <c r="Q166" i="2"/>
  <c r="Q164" i="2"/>
  <c r="Q162" i="2"/>
  <c r="Q161" i="2"/>
  <c r="Q160" i="2"/>
  <c r="Q159" i="2"/>
  <c r="Q158" i="2"/>
  <c r="Q157" i="2"/>
  <c r="Q156" i="2"/>
  <c r="Q155" i="2"/>
  <c r="Q517" i="2"/>
  <c r="Q449" i="2"/>
  <c r="Q433" i="2"/>
  <c r="Q417" i="2"/>
  <c r="Q401" i="2"/>
  <c r="Q541" i="2"/>
  <c r="Q509" i="2"/>
  <c r="Q461" i="2"/>
  <c r="Q445" i="2"/>
  <c r="Q429" i="2"/>
  <c r="Q413" i="2"/>
  <c r="Q397" i="2"/>
  <c r="Q389" i="2"/>
  <c r="Q383" i="2"/>
  <c r="Q379" i="2"/>
  <c r="Q375" i="2"/>
  <c r="Q371" i="2"/>
  <c r="Q367" i="2"/>
  <c r="Q363" i="2"/>
  <c r="Q359" i="2"/>
  <c r="Q355" i="2"/>
  <c r="Q351" i="2"/>
  <c r="Q347" i="2"/>
  <c r="Q343" i="2"/>
  <c r="Q339" i="2"/>
  <c r="Q335" i="2"/>
  <c r="Q331" i="2"/>
  <c r="Q327" i="2"/>
  <c r="Q323" i="2"/>
  <c r="Q319" i="2"/>
  <c r="Q315" i="2"/>
  <c r="Q311" i="2"/>
  <c r="Q307" i="2"/>
  <c r="Q303" i="2"/>
  <c r="Q299" i="2"/>
  <c r="Q295" i="2"/>
  <c r="Q291" i="2"/>
  <c r="Q287" i="2"/>
  <c r="Q283" i="2"/>
  <c r="Q279" i="2"/>
  <c r="Q275" i="2"/>
  <c r="Q271" i="2"/>
  <c r="Q267" i="2"/>
  <c r="Q263" i="2"/>
  <c r="Q259" i="2"/>
  <c r="Q255" i="2"/>
  <c r="Q251" i="2"/>
  <c r="Q247" i="2"/>
  <c r="Q243" i="2"/>
  <c r="Q239" i="2"/>
  <c r="Q235" i="2"/>
  <c r="Q231" i="2"/>
  <c r="Q227" i="2"/>
  <c r="Q223" i="2"/>
  <c r="Q219" i="2"/>
  <c r="Q215" i="2"/>
  <c r="Q211" i="2"/>
  <c r="Q207" i="2"/>
  <c r="Q205" i="2"/>
  <c r="Q203" i="2"/>
  <c r="Q201" i="2"/>
  <c r="Q199" i="2"/>
  <c r="Q197" i="2"/>
  <c r="Q195" i="2"/>
  <c r="Q193" i="2"/>
  <c r="Q191" i="2"/>
  <c r="Q189" i="2"/>
  <c r="Q187" i="2"/>
  <c r="Q185" i="2"/>
  <c r="Q183" i="2"/>
  <c r="Q181" i="2"/>
  <c r="Q179" i="2"/>
  <c r="Q177" i="2"/>
  <c r="Q175" i="2"/>
  <c r="Q173" i="2"/>
  <c r="Q171" i="2"/>
  <c r="Q169" i="2"/>
  <c r="Q167" i="2"/>
  <c r="Q165" i="2"/>
  <c r="Q163" i="2"/>
  <c r="Z161" i="2"/>
  <c r="Z160" i="2"/>
  <c r="Z159" i="2"/>
  <c r="Z158" i="2"/>
  <c r="Z157" i="2"/>
  <c r="Z156" i="2"/>
  <c r="Z155" i="2"/>
  <c r="Z154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Z133" i="2"/>
  <c r="Q135" i="2"/>
  <c r="Y136" i="2"/>
  <c r="Z137" i="2"/>
  <c r="Q139" i="2"/>
  <c r="Y140" i="2"/>
  <c r="Z141" i="2"/>
  <c r="Q143" i="2"/>
  <c r="Y144" i="2"/>
  <c r="Z145" i="2"/>
  <c r="Q147" i="2"/>
  <c r="Y148" i="2"/>
  <c r="Z149" i="2"/>
  <c r="Q151" i="2"/>
  <c r="Y152" i="2"/>
  <c r="Z153" i="2"/>
  <c r="Y156" i="2"/>
  <c r="Y160" i="2"/>
  <c r="Y166" i="2"/>
  <c r="Y174" i="2"/>
  <c r="Y182" i="2"/>
  <c r="Y19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Q134" i="2"/>
  <c r="Y135" i="2"/>
  <c r="Z136" i="2"/>
  <c r="Q138" i="2"/>
  <c r="Y139" i="2"/>
  <c r="Z140" i="2"/>
  <c r="Q142" i="2"/>
  <c r="Y143" i="2"/>
  <c r="Z144" i="2"/>
  <c r="Q146" i="2"/>
  <c r="Y147" i="2"/>
  <c r="Z148" i="2"/>
  <c r="Q150" i="2"/>
  <c r="Y151" i="2"/>
  <c r="Z152" i="2"/>
  <c r="Q154" i="2"/>
  <c r="Y157" i="2"/>
  <c r="Y161" i="2"/>
  <c r="Y168" i="2"/>
  <c r="Y176" i="2"/>
  <c r="Y184" i="2"/>
  <c r="Y192" i="2"/>
  <c r="E76" i="1"/>
  <c r="F76" i="1" s="1"/>
  <c r="E19" i="2"/>
  <c r="A31" i="2"/>
  <c r="A17" i="2"/>
  <c r="E31" i="2"/>
  <c r="A20" i="2"/>
  <c r="A37" i="2"/>
  <c r="A25" i="2"/>
  <c r="E36" i="2"/>
  <c r="A36" i="2"/>
  <c r="A34" i="2"/>
  <c r="A35" i="2"/>
  <c r="E37" i="2"/>
  <c r="E21" i="2"/>
  <c r="E34" i="2"/>
  <c r="E17" i="2"/>
  <c r="A23" i="2"/>
  <c r="E22" i="2"/>
  <c r="A28" i="2"/>
  <c r="E35" i="2"/>
  <c r="A26" i="2"/>
  <c r="E30" i="2"/>
  <c r="A24" i="2"/>
  <c r="E18" i="2"/>
  <c r="E20" i="2"/>
  <c r="A22" i="2"/>
  <c r="E25" i="2"/>
  <c r="E23" i="2"/>
  <c r="A18" i="2"/>
  <c r="A21" i="2"/>
  <c r="E24" i="2"/>
  <c r="E29" i="2"/>
  <c r="A27" i="2"/>
  <c r="E26" i="2"/>
  <c r="A32" i="2"/>
  <c r="E27" i="2"/>
  <c r="A29" i="2"/>
  <c r="E28" i="2"/>
  <c r="A30" i="2"/>
  <c r="E32" i="2"/>
  <c r="A19" i="2"/>
  <c r="D19" i="2"/>
  <c r="F32" i="2"/>
  <c r="C30" i="2"/>
  <c r="C29" i="2"/>
  <c r="H27" i="2"/>
  <c r="D32" i="2"/>
  <c r="C27" i="2"/>
  <c r="F29" i="2"/>
  <c r="G24" i="2"/>
  <c r="C18" i="2"/>
  <c r="G23" i="2"/>
  <c r="G25" i="2"/>
  <c r="G20" i="2"/>
  <c r="F18" i="2"/>
  <c r="B24" i="2"/>
  <c r="C26" i="2"/>
  <c r="G35" i="2"/>
  <c r="H22" i="2"/>
  <c r="B23" i="2"/>
  <c r="G17" i="2"/>
  <c r="G21" i="2"/>
  <c r="B35" i="2"/>
  <c r="C36" i="2"/>
  <c r="B25" i="2"/>
  <c r="B37" i="2"/>
  <c r="H31" i="2"/>
  <c r="C17" i="2"/>
  <c r="B31" i="2"/>
  <c r="D20" i="2"/>
  <c r="D17" i="2"/>
  <c r="D23" i="2"/>
  <c r="G36" i="2"/>
  <c r="H19" i="2"/>
  <c r="C19" i="2"/>
  <c r="G32" i="2"/>
  <c r="G28" i="2"/>
  <c r="B29" i="2"/>
  <c r="F27" i="2"/>
  <c r="F26" i="2"/>
  <c r="D27" i="2"/>
  <c r="G29" i="2"/>
  <c r="C21" i="2"/>
  <c r="B18" i="2"/>
  <c r="H23" i="2"/>
  <c r="B22" i="2"/>
  <c r="F20" i="2"/>
  <c r="H18" i="2"/>
  <c r="H30" i="2"/>
  <c r="B26" i="2"/>
  <c r="D28" i="2"/>
  <c r="G22" i="2"/>
  <c r="C23" i="2"/>
  <c r="F34" i="2"/>
  <c r="H21" i="2"/>
  <c r="C35" i="2"/>
  <c r="B36" i="2"/>
  <c r="D25" i="2"/>
  <c r="G31" i="2"/>
  <c r="G19" i="2"/>
  <c r="F21" i="2"/>
  <c r="D31" i="2"/>
  <c r="B19" i="2"/>
  <c r="D30" i="2"/>
  <c r="F28" i="2"/>
  <c r="D29" i="2"/>
  <c r="B32" i="2"/>
  <c r="G26" i="2"/>
  <c r="B27" i="2"/>
  <c r="H24" i="2"/>
  <c r="D21" i="2"/>
  <c r="D18" i="2"/>
  <c r="H25" i="2"/>
  <c r="D22" i="2"/>
  <c r="H20" i="2"/>
  <c r="C24" i="2"/>
  <c r="F30" i="2"/>
  <c r="D26" i="2"/>
  <c r="B28" i="2"/>
  <c r="F22" i="2"/>
  <c r="F17" i="2"/>
  <c r="G34" i="2"/>
  <c r="G37" i="2"/>
  <c r="C34" i="2"/>
  <c r="F36" i="2"/>
  <c r="C25" i="2"/>
  <c r="C20" i="2"/>
  <c r="F31" i="2"/>
  <c r="C31" i="2"/>
  <c r="F19" i="2"/>
  <c r="B21" i="2"/>
  <c r="F25" i="2"/>
  <c r="G18" i="2"/>
  <c r="G30" i="2"/>
  <c r="C28" i="2"/>
  <c r="B34" i="2"/>
  <c r="B20" i="2"/>
  <c r="H32" i="2"/>
  <c r="B30" i="2"/>
  <c r="H28" i="2"/>
  <c r="G27" i="2"/>
  <c r="C32" i="2"/>
  <c r="H26" i="2"/>
  <c r="H29" i="2"/>
  <c r="F24" i="2"/>
  <c r="F23" i="2"/>
  <c r="C22" i="2"/>
  <c r="D24" i="2"/>
  <c r="F35" i="2"/>
  <c r="H17" i="2"/>
  <c r="F37" i="2"/>
  <c r="C37" i="2"/>
  <c r="B17" i="2"/>
  <c r="AL561" i="2" l="1"/>
  <c r="AN580" i="2"/>
  <c r="BA580" i="2"/>
  <c r="BC561" i="2"/>
  <c r="BA578" i="2"/>
  <c r="AM568" i="2"/>
  <c r="AN566" i="2"/>
  <c r="BA567" i="2"/>
  <c r="BA568" i="2"/>
  <c r="BC573" i="2"/>
  <c r="BC570" i="2"/>
  <c r="AN576" i="2"/>
  <c r="BD571" i="2"/>
  <c r="BC572" i="2"/>
  <c r="AL574" i="2"/>
  <c r="BC576" i="2"/>
  <c r="AL564" i="2"/>
  <c r="AL577" i="2"/>
  <c r="AN572" i="2"/>
  <c r="BD574" i="2"/>
  <c r="BD562" i="2"/>
  <c r="BA569" i="2"/>
  <c r="AL565" i="2"/>
  <c r="BA563" i="2"/>
  <c r="AN575" i="2"/>
  <c r="BA575" i="2"/>
  <c r="AN564" i="2"/>
  <c r="AN569" i="2"/>
  <c r="BA579" i="2"/>
  <c r="AN577" i="2"/>
  <c r="BD580" i="2"/>
  <c r="BD577" i="2"/>
  <c r="BA561" i="2"/>
  <c r="BA566" i="2"/>
  <c r="AL572" i="2"/>
  <c r="AM570" i="2"/>
  <c r="BA574" i="2"/>
  <c r="AN568" i="2"/>
  <c r="BC564" i="2"/>
  <c r="AM566" i="2"/>
  <c r="BC569" i="2"/>
  <c r="AM562" i="2"/>
  <c r="AM565" i="2"/>
  <c r="BC568" i="2"/>
  <c r="AL571" i="2"/>
  <c r="BD570" i="2"/>
  <c r="AL576" i="2"/>
  <c r="AM573" i="2"/>
  <c r="BA572" i="2"/>
  <c r="AM574" i="2"/>
  <c r="AL563" i="2"/>
  <c r="AM575" i="2"/>
  <c r="BA565" i="2"/>
  <c r="BD563" i="2"/>
  <c r="BD575" i="2"/>
  <c r="AM569" i="2"/>
  <c r="AL579" i="2"/>
  <c r="AN578" i="2"/>
  <c r="BC565" i="2"/>
  <c r="BA577" i="2"/>
  <c r="AN567" i="2"/>
  <c r="BD566" i="2"/>
  <c r="AM572" i="2"/>
  <c r="AL570" i="2"/>
  <c r="BC574" i="2"/>
  <c r="BC562" i="2"/>
  <c r="BA564" i="2"/>
  <c r="AL566" i="2"/>
  <c r="BC567" i="2"/>
  <c r="AL562" i="2"/>
  <c r="AN565" i="2"/>
  <c r="BD573" i="2"/>
  <c r="AM571" i="2"/>
  <c r="BA570" i="2"/>
  <c r="BA571" i="2"/>
  <c r="AL573" i="2"/>
  <c r="BD572" i="2"/>
  <c r="BD576" i="2"/>
  <c r="AN563" i="2"/>
  <c r="BC563" i="2"/>
  <c r="BD579" i="2"/>
  <c r="AM567" i="2"/>
  <c r="AM561" i="2"/>
  <c r="AM564" i="2"/>
  <c r="AL575" i="2"/>
  <c r="AN561" i="2"/>
  <c r="BC575" i="2"/>
  <c r="AL580" i="2"/>
  <c r="AL569" i="2"/>
  <c r="AN579" i="2"/>
  <c r="AL578" i="2"/>
  <c r="BD565" i="2"/>
  <c r="BD561" i="2"/>
  <c r="AL567" i="2"/>
  <c r="BC566" i="2"/>
  <c r="BD578" i="2"/>
  <c r="AN570" i="2"/>
  <c r="AL568" i="2"/>
  <c r="BA562" i="2"/>
  <c r="BD564" i="2"/>
  <c r="BD569" i="2"/>
  <c r="BD567" i="2"/>
  <c r="AN562" i="2"/>
  <c r="BD568" i="2"/>
  <c r="BA573" i="2"/>
  <c r="AN571" i="2"/>
  <c r="AM576" i="2"/>
  <c r="BC571" i="2"/>
  <c r="AN573" i="2"/>
  <c r="AN574" i="2"/>
  <c r="BA576" i="2"/>
  <c r="AM5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sueshin</author>
  </authors>
  <commentList>
    <comment ref="B2" authorId="0" shapeId="0" xr:uid="{F0503351-3D79-4DA8-B19E-1C2C391D2E8B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  <comment ref="B3" authorId="0" shapeId="0" xr:uid="{345B7FFF-5A68-4BEB-8FF4-E7EA5EB37CB1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  <comment ref="B4" authorId="0" shapeId="0" xr:uid="{10D2A9FA-E4D8-4AA8-9F01-1CE35D171C15}">
      <text>
        <r>
          <rPr>
            <b/>
            <sz val="9"/>
            <color indexed="81"/>
            <rFont val="ＭＳ Ｐゴシック"/>
            <family val="3"/>
            <charset val="128"/>
          </rPr>
          <t>特定の日付にする場合は、直接入力</t>
        </r>
      </text>
    </comment>
  </commentList>
</comments>
</file>

<file path=xl/sharedStrings.xml><?xml version="1.0" encoding="utf-8"?>
<sst xmlns="http://schemas.openxmlformats.org/spreadsheetml/2006/main" count="1245" uniqueCount="450">
  <si>
    <t>まずすること</t>
    <phoneticPr fontId="3"/>
  </si>
  <si>
    <t>(1)</t>
    <phoneticPr fontId="3"/>
  </si>
  <si>
    <t>管理者サイトでログイン</t>
    <rPh sb="0" eb="3">
      <t>カンリシャ</t>
    </rPh>
    <phoneticPr fontId="3"/>
  </si>
  <si>
    <t>イベント詳細ページ「パンフレット用ファイルダウンロード」</t>
    <rPh sb="4" eb="6">
      <t>ショウサイ</t>
    </rPh>
    <rPh sb="16" eb="17">
      <t>ヨウ</t>
    </rPh>
    <phoneticPr fontId="3"/>
  </si>
  <si>
    <t>パンフレット用ファイルダウンロード予約ページで【予約開始】→【タスク一覧】</t>
    <rPh sb="24" eb="26">
      <t>ヨヤク</t>
    </rPh>
    <rPh sb="26" eb="28">
      <t>カイシ</t>
    </rPh>
    <rPh sb="34" eb="36">
      <t>イチラン</t>
    </rPh>
    <phoneticPr fontId="3"/>
  </si>
  <si>
    <t>「イベント」→［イベント検索］</t>
    <rPh sb="12" eb="14">
      <t>ケンサク</t>
    </rPh>
    <phoneticPr fontId="3"/>
  </si>
  <si>
    <t>イベント検索ページ下方の、【検索】</t>
    <rPh sb="4" eb="6">
      <t>ケンサク</t>
    </rPh>
    <rPh sb="9" eb="11">
      <t>カホウ</t>
    </rPh>
    <rPh sb="14" eb="16">
      <t>ケンサク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</si>
  <si>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</si>
  <si>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</si>
  <si>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</si>
  <si>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</si>
  <si>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</si>
  <si>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</si>
  <si>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</si>
  <si>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ＤＬしたい大会の『イベントID』</t>
    <rPh sb="5" eb="7">
      <t>タイカイ</t>
    </rPh>
    <phoneticPr fontId="3"/>
  </si>
  <si>
    <t>タスク一覧で、予約したタスクIDのＤＬファイルが表示されたら『ダウンロード』</t>
    <rPh sb="3" eb="5">
      <t>イチラン</t>
    </rPh>
    <rPh sb="7" eb="9">
      <t>ヨヤク</t>
    </rPh>
    <rPh sb="24" eb="26">
      <t>ヒョウジ</t>
    </rPh>
    <phoneticPr fontId="3"/>
  </si>
  <si>
    <t>⑧</t>
    <phoneticPr fontId="3"/>
  </si>
  <si>
    <t>【戻る】でイベント詳細</t>
    <rPh sb="1" eb="2">
      <t>モド</t>
    </rPh>
    <rPh sb="9" eb="11">
      <t>ショウサイ</t>
    </rPh>
    <phoneticPr fontId="3"/>
  </si>
  <si>
    <t>⑨</t>
    <phoneticPr fontId="3"/>
  </si>
  <si>
    <t>イベント詳細ページ最下方右側の『参加者一覧』を男子、女子ともＤＬ</t>
    <rPh sb="4" eb="6">
      <t>ショウサイ</t>
    </rPh>
    <rPh sb="9" eb="10">
      <t>サイ</t>
    </rPh>
    <rPh sb="10" eb="12">
      <t>カホウ</t>
    </rPh>
    <rPh sb="12" eb="14">
      <t>ミギガワ</t>
    </rPh>
    <rPh sb="16" eb="19">
      <t>サンカシャ</t>
    </rPh>
    <rPh sb="19" eb="21">
      <t>イチラン</t>
    </rPh>
    <rPh sb="23" eb="25">
      <t>ダンシ</t>
    </rPh>
    <rPh sb="26" eb="28">
      <t>ジョシ</t>
    </rPh>
    <phoneticPr fontId="3"/>
  </si>
  <si>
    <t>イベント参加者一覧→【ダウンロード】　前述⑥⑦同様</t>
    <rPh sb="4" eb="9">
      <t>サンカシャイチラン</t>
    </rPh>
    <rPh sb="19" eb="21">
      <t>ゼンジュツ</t>
    </rPh>
    <rPh sb="23" eb="25">
      <t>ドウヨウ</t>
    </rPh>
    <phoneticPr fontId="3"/>
  </si>
  <si>
    <t>イベント参加者一覧＋DL日時というcsvファイルです。</t>
    <phoneticPr fontId="3"/>
  </si>
  <si>
    <t>注2</t>
    <rPh sb="0" eb="1">
      <t>チュウ</t>
    </rPh>
    <phoneticPr fontId="3"/>
  </si>
  <si>
    <t>注1</t>
    <rPh sb="0" eb="1">
      <t>チュウ</t>
    </rPh>
    <phoneticPr fontId="3"/>
  </si>
  <si>
    <t>⑩</t>
    <phoneticPr fontId="3"/>
  </si>
  <si>
    <t>ファイル名に男子、女子が判別できるように修正しておきます。</t>
    <phoneticPr fontId="3"/>
  </si>
  <si>
    <t>CSVファイルのダウンロード</t>
    <phoneticPr fontId="3"/>
  </si>
  <si>
    <t>ワンタイムパスワード認証ページで【メール送信】→メール受信後、パスワード入力</t>
    <rPh sb="10" eb="12">
      <t>ニンショウ</t>
    </rPh>
    <rPh sb="20" eb="22">
      <t>ソウシン</t>
    </rPh>
    <rPh sb="27" eb="29">
      <t>ジュシン</t>
    </rPh>
    <rPh sb="29" eb="30">
      <t>ゴ</t>
    </rPh>
    <rPh sb="36" eb="38">
      <t>ニュウリョク</t>
    </rPh>
    <phoneticPr fontId="3"/>
  </si>
  <si>
    <t>『リンク』、ダウンロードDL</t>
    <phoneticPr fontId="3"/>
  </si>
  <si>
    <t>「タグ」、［タグメニュー］、【実行アイコン】</t>
    <phoneticPr fontId="3"/>
  </si>
  <si>
    <t>要点</t>
    <rPh sb="0" eb="2">
      <t>ヨウテン</t>
    </rPh>
    <phoneticPr fontId="3"/>
  </si>
  <si>
    <t>ほとんどの情報は、”大会情報”にあります。</t>
    <rPh sb="5" eb="7">
      <t>ジョウホウ</t>
    </rPh>
    <rPh sb="10" eb="14">
      <t>タイカイジョウホウ</t>
    </rPh>
    <phoneticPr fontId="3"/>
  </si>
  <si>
    <t>”イベント参加者一覧”で補う情報は、主将(c)だけです。</t>
    <rPh sb="5" eb="10">
      <t>サンカシャイチラン</t>
    </rPh>
    <rPh sb="12" eb="13">
      <t>オギナ</t>
    </rPh>
    <rPh sb="14" eb="16">
      <t>ジョウホウ</t>
    </rPh>
    <rPh sb="18" eb="20">
      <t>シュショウ</t>
    </rPh>
    <phoneticPr fontId="3"/>
  </si>
  <si>
    <t>”大会情報”ファイルからのデータ処理の方法</t>
    <rPh sb="1" eb="5">
      <t>タイカイジョウホウ</t>
    </rPh>
    <rPh sb="16" eb="18">
      <t>ショリ</t>
    </rPh>
    <rPh sb="19" eb="21">
      <t>ホウホウ</t>
    </rPh>
    <phoneticPr fontId="3"/>
  </si>
  <si>
    <t>圧縮フォルダとしてDLされます。開いたファイル名は、”大会情報”．csvファイルです。</t>
    <rPh sb="0" eb="2">
      <t>アッシュク</t>
    </rPh>
    <rPh sb="16" eb="17">
      <t>ヒラ</t>
    </rPh>
    <rPh sb="23" eb="24">
      <t>メイ</t>
    </rPh>
    <rPh sb="27" eb="31">
      <t>タイカイジョウホウ</t>
    </rPh>
    <phoneticPr fontId="3"/>
  </si>
  <si>
    <r>
      <t>名前を付けて保存→ファイルの種類を</t>
    </r>
    <r>
      <rPr>
        <sz val="12"/>
        <color rgb="FFFF0000"/>
        <rFont val="Meiryo UI"/>
        <family val="3"/>
        <charset val="128"/>
      </rPr>
      <t>Excelブック</t>
    </r>
    <r>
      <rPr>
        <sz val="12"/>
        <color theme="1"/>
        <rFont val="Meiryo UI"/>
        <family val="3"/>
        <charset val="128"/>
      </rPr>
      <t>として保存</t>
    </r>
    <rPh sb="0" eb="2">
      <t>ナマエ</t>
    </rPh>
    <rPh sb="3" eb="4">
      <t>ツ</t>
    </rPh>
    <rPh sb="6" eb="8">
      <t>ホゾン</t>
    </rPh>
    <rPh sb="14" eb="16">
      <t>シュルイ</t>
    </rPh>
    <rPh sb="28" eb="30">
      <t>ホゾン</t>
    </rPh>
    <phoneticPr fontId="3"/>
  </si>
  <si>
    <t>ファイルを開いて、編集作業の準備をします。</t>
    <rPh sb="5" eb="6">
      <t>ヒラ</t>
    </rPh>
    <rPh sb="9" eb="11">
      <t>ヘンシュウ</t>
    </rPh>
    <rPh sb="11" eb="13">
      <t>サギョウ</t>
    </rPh>
    <rPh sb="14" eb="16">
      <t>ジュンビ</t>
    </rPh>
    <phoneticPr fontId="3"/>
  </si>
  <si>
    <t>大会情報sheetをコピーして大会情報(作業用)と改名します。</t>
    <rPh sb="0" eb="4">
      <t>タイカイジョウホウ</t>
    </rPh>
    <rPh sb="15" eb="19">
      <t>タイカイジョウホウ</t>
    </rPh>
    <rPh sb="20" eb="23">
      <t>サギョウヨウ</t>
    </rPh>
    <rPh sb="25" eb="27">
      <t>カイメイ</t>
    </rPh>
    <phoneticPr fontId="3"/>
  </si>
  <si>
    <t>(2)</t>
    <phoneticPr fontId="3"/>
  </si>
  <si>
    <t>大会情報(チーム)sheetの編集</t>
    <rPh sb="15" eb="17">
      <t>ヘンシュウ</t>
    </rPh>
    <phoneticPr fontId="3"/>
  </si>
  <si>
    <t>大会情報(作業用)sheetの編集</t>
    <rPh sb="5" eb="8">
      <t>サギョウヨウ</t>
    </rPh>
    <rPh sb="15" eb="17">
      <t>ヘンシュウ</t>
    </rPh>
    <phoneticPr fontId="3"/>
  </si>
  <si>
    <t>大会情報(作業用)sheetのコピー</t>
    <rPh sb="5" eb="8">
      <t>サギョウヨウ</t>
    </rPh>
    <phoneticPr fontId="3"/>
  </si>
  <si>
    <t>(3)</t>
    <phoneticPr fontId="3"/>
  </si>
  <si>
    <t>(4)</t>
    <phoneticPr fontId="3"/>
  </si>
  <si>
    <t>同じチームの複数の入力情報がある場合は、一番下にある情報を使用します。</t>
    <rPh sb="0" eb="1">
      <t>オナ</t>
    </rPh>
    <rPh sb="6" eb="8">
      <t>フクスウ</t>
    </rPh>
    <rPh sb="9" eb="13">
      <t>ニュウリョクジョウホウ</t>
    </rPh>
    <rPh sb="16" eb="18">
      <t>バアイ</t>
    </rPh>
    <rPh sb="20" eb="23">
      <t>イチバンシタ</t>
    </rPh>
    <rPh sb="26" eb="28">
      <t>ジョウホウ</t>
    </rPh>
    <rPh sb="29" eb="31">
      <t>シヨウ</t>
    </rPh>
    <phoneticPr fontId="3"/>
  </si>
  <si>
    <t>→ユニフォームの入力情報に注意してください。</t>
    <rPh sb="8" eb="12">
      <t>ニュウリョクジョウホウ</t>
    </rPh>
    <rPh sb="13" eb="15">
      <t>チュウイ</t>
    </rPh>
    <phoneticPr fontId="3"/>
  </si>
  <si>
    <t>Ａ～Ｈ列を削除します。→Ａ列が市町村になります。</t>
    <rPh sb="3" eb="4">
      <t>レツ</t>
    </rPh>
    <rPh sb="5" eb="7">
      <t>サクジョ</t>
    </rPh>
    <rPh sb="13" eb="14">
      <t>レツ</t>
    </rPh>
    <rPh sb="15" eb="18">
      <t>シチョウソン</t>
    </rPh>
    <phoneticPr fontId="3"/>
  </si>
  <si>
    <t>A列市町村の情報は消去し、「市町村」→「抽選No」に変更します。</t>
    <rPh sb="1" eb="2">
      <t>レツ</t>
    </rPh>
    <rPh sb="2" eb="5">
      <t>シチョウソン</t>
    </rPh>
    <rPh sb="6" eb="8">
      <t>ジョウホウ</t>
    </rPh>
    <rPh sb="9" eb="11">
      <t>ショウキョ</t>
    </rPh>
    <rPh sb="14" eb="17">
      <t>シチョウソン</t>
    </rPh>
    <rPh sb="20" eb="22">
      <t>チュウセン</t>
    </rPh>
    <rPh sb="26" eb="28">
      <t>ヘンコウ</t>
    </rPh>
    <phoneticPr fontId="3"/>
  </si>
  <si>
    <t>1行目に『フィルター』をかけます。</t>
    <rPh sb="1" eb="3">
      <t>ギョウメ</t>
    </rPh>
    <phoneticPr fontId="3"/>
  </si>
  <si>
    <t>上書き保存します。</t>
    <rPh sb="0" eb="2">
      <t>ウワガ</t>
    </rPh>
    <rPh sb="3" eb="5">
      <t>ホゾン</t>
    </rPh>
    <phoneticPr fontId="3"/>
  </si>
  <si>
    <t>大会情報(作業用)sheetをコピーし、名前を大会情報(チーム)に改名します。</t>
    <rPh sb="20" eb="22">
      <t>ナマエ</t>
    </rPh>
    <rPh sb="23" eb="27">
      <t>タイカイジョウホウ</t>
    </rPh>
    <rPh sb="33" eb="35">
      <t>カイメイ</t>
    </rPh>
    <phoneticPr fontId="3"/>
  </si>
  <si>
    <t>B列(プログラム費種別)の「会員」行をすべて削除します。</t>
    <rPh sb="1" eb="2">
      <t>レツ</t>
    </rPh>
    <rPh sb="14" eb="16">
      <t>カイイン</t>
    </rPh>
    <rPh sb="17" eb="18">
      <t>ギョウ</t>
    </rPh>
    <rPh sb="22" eb="24">
      <t>サクジョ</t>
    </rPh>
    <phoneticPr fontId="3"/>
  </si>
  <si>
    <t>参加チームIDのフィルター機能で「昇順」に並べ替えます。</t>
    <rPh sb="0" eb="2">
      <t>サンカ</t>
    </rPh>
    <rPh sb="13" eb="15">
      <t>キノウ</t>
    </rPh>
    <rPh sb="17" eb="19">
      <t>ショウジュン</t>
    </rPh>
    <rPh sb="21" eb="22">
      <t>ナラ</t>
    </rPh>
    <rPh sb="23" eb="24">
      <t>カ</t>
    </rPh>
    <phoneticPr fontId="3"/>
  </si>
  <si>
    <t>F列(男女別)のフィルター機能で、男子のみを表示させます。</t>
    <rPh sb="0" eb="2">
      <t>fレツ</t>
    </rPh>
    <rPh sb="3" eb="6">
      <t>ダンジョベツ</t>
    </rPh>
    <rPh sb="13" eb="15">
      <t>キノウ</t>
    </rPh>
    <rPh sb="17" eb="19">
      <t>ダンシ</t>
    </rPh>
    <rPh sb="22" eb="24">
      <t>ヒョウジ</t>
    </rPh>
    <phoneticPr fontId="3"/>
  </si>
  <si>
    <t>A列に抽選番号を入力します。→(男子は)m01、m02･･･</t>
    <rPh sb="1" eb="2">
      <t>レツ</t>
    </rPh>
    <rPh sb="3" eb="7">
      <t>チュウセンバンゴウ</t>
    </rPh>
    <rPh sb="8" eb="10">
      <t>ニュウリョク</t>
    </rPh>
    <rPh sb="16" eb="18">
      <t>ダンシ</t>
    </rPh>
    <phoneticPr fontId="3"/>
  </si>
  <si>
    <t>③のフィルター機能で女子のみを表示させます。</t>
    <rPh sb="7" eb="9">
      <t>キノウ</t>
    </rPh>
    <rPh sb="10" eb="12">
      <t>ジョシ</t>
    </rPh>
    <rPh sb="15" eb="17">
      <t>ヒョウジ</t>
    </rPh>
    <phoneticPr fontId="3"/>
  </si>
  <si>
    <t>A列に抽選番号を入力します。→(女子は)w01,w02･･･</t>
    <rPh sb="1" eb="2">
      <t>レツ</t>
    </rPh>
    <rPh sb="3" eb="7">
      <t>チュウセンバンゴウ</t>
    </rPh>
    <rPh sb="8" eb="10">
      <t>ニュウリョク</t>
    </rPh>
    <rPh sb="16" eb="18">
      <t>ジョシ</t>
    </rPh>
    <phoneticPr fontId="3"/>
  </si>
  <si>
    <t>F列(男女別)のフィルター機能で、「すべてを選択」します。</t>
    <rPh sb="22" eb="24">
      <t>センタク</t>
    </rPh>
    <phoneticPr fontId="3"/>
  </si>
  <si>
    <t>⑪</t>
    <phoneticPr fontId="3"/>
  </si>
  <si>
    <t>B、G、H、P～AI列を削除します。</t>
    <rPh sb="10" eb="11">
      <t>レツ</t>
    </rPh>
    <rPh sb="12" eb="14">
      <t>サクジョ</t>
    </rPh>
    <phoneticPr fontId="3"/>
  </si>
  <si>
    <t>⑫</t>
    <phoneticPr fontId="3"/>
  </si>
  <si>
    <t>⑬</t>
    <phoneticPr fontId="3"/>
  </si>
  <si>
    <t>⑭</t>
    <phoneticPr fontId="3"/>
  </si>
  <si>
    <t>フィルター機能を解除します。</t>
    <rPh sb="5" eb="7">
      <t>キノウ</t>
    </rPh>
    <rPh sb="8" eb="10">
      <t>カイジョ</t>
    </rPh>
    <phoneticPr fontId="3"/>
  </si>
  <si>
    <t>A1セルからすべての情報を範囲選択してコピー→行列を入れ替えて貼り付けます。</t>
    <rPh sb="10" eb="12">
      <t>ジョウホウ</t>
    </rPh>
    <rPh sb="13" eb="17">
      <t>ハンイセンタク</t>
    </rPh>
    <rPh sb="23" eb="25">
      <t>ギョウレツ</t>
    </rPh>
    <rPh sb="26" eb="27">
      <t>イ</t>
    </rPh>
    <rPh sb="28" eb="29">
      <t>カ</t>
    </rPh>
    <rPh sb="31" eb="32">
      <t>ハ</t>
    </rPh>
    <rPh sb="33" eb="34">
      <t>ツ</t>
    </rPh>
    <phoneticPr fontId="3"/>
  </si>
  <si>
    <t>→範囲選択した下に貼り付けます。</t>
    <rPh sb="1" eb="5">
      <t>ハンイセンタク</t>
    </rPh>
    <rPh sb="7" eb="8">
      <t>シタ</t>
    </rPh>
    <rPh sb="9" eb="10">
      <t>ハ</t>
    </rPh>
    <rPh sb="11" eb="12">
      <t>ツ</t>
    </rPh>
    <phoneticPr fontId="3"/>
  </si>
  <si>
    <t>⑮</t>
    <phoneticPr fontId="3"/>
  </si>
  <si>
    <t>GK①とCP②の行を入れ替えます。</t>
    <rPh sb="8" eb="9">
      <t>ギョウ</t>
    </rPh>
    <rPh sb="10" eb="11">
      <t>イ</t>
    </rPh>
    <rPh sb="12" eb="13">
      <t>カ</t>
    </rPh>
    <phoneticPr fontId="3"/>
  </si>
  <si>
    <t>選手名簿には、上からCP1、CP2、GK1、GK2で表記されるため</t>
    <rPh sb="0" eb="4">
      <t>センシュメイボ</t>
    </rPh>
    <rPh sb="7" eb="8">
      <t>ウエ</t>
    </rPh>
    <rPh sb="26" eb="28">
      <t>ヒョウキ</t>
    </rPh>
    <phoneticPr fontId="3"/>
  </si>
  <si>
    <t>※CP3、GK3は、表記が必須ではない。</t>
    <rPh sb="10" eb="12">
      <t>ヒョウキ</t>
    </rPh>
    <rPh sb="13" eb="15">
      <t>ヒッス</t>
    </rPh>
    <phoneticPr fontId="3"/>
  </si>
  <si>
    <t>⑯</t>
    <phoneticPr fontId="3"/>
  </si>
  <si>
    <t>(5)</t>
    <phoneticPr fontId="3"/>
  </si>
  <si>
    <t>チーム</t>
  </si>
  <si>
    <t>Ｂ列のチームの行をすべて削除します。</t>
    <rPh sb="1" eb="2">
      <t>レツ</t>
    </rPh>
    <rPh sb="7" eb="8">
      <t>ギョウ</t>
    </rPh>
    <rPh sb="12" eb="14">
      <t>サクジョ</t>
    </rPh>
    <phoneticPr fontId="3"/>
  </si>
  <si>
    <t>A列のフィルター機能で、昇順に並べ替えて、抽選順にします。⇒スコアシートにコピー</t>
    <rPh sb="1" eb="2">
      <t>レツ</t>
    </rPh>
    <rPh sb="8" eb="10">
      <t>キノウ</t>
    </rPh>
    <rPh sb="12" eb="14">
      <t>ショウジュン</t>
    </rPh>
    <rPh sb="15" eb="16">
      <t>ナラ</t>
    </rPh>
    <rPh sb="17" eb="18">
      <t>カ</t>
    </rPh>
    <rPh sb="21" eb="24">
      <t>チュウセンジュン</t>
    </rPh>
    <phoneticPr fontId="3"/>
  </si>
  <si>
    <t>A列の抽選Noには、上から通し番号を入れます。</t>
    <rPh sb="1" eb="2">
      <t>レツ</t>
    </rPh>
    <rPh sb="3" eb="5">
      <t>チュウセン</t>
    </rPh>
    <rPh sb="10" eb="11">
      <t>ウエ</t>
    </rPh>
    <rPh sb="13" eb="14">
      <t>トオ</t>
    </rPh>
    <rPh sb="15" eb="17">
      <t>バンゴウ</t>
    </rPh>
    <rPh sb="18" eb="19">
      <t>イ</t>
    </rPh>
    <phoneticPr fontId="3"/>
  </si>
  <si>
    <t>F列の男女別の情報をB列のプログラム費種別に上書きコピー(値のみ)します。</t>
    <rPh sb="0" eb="2">
      <t>fレツ</t>
    </rPh>
    <rPh sb="3" eb="6">
      <t>ダンジョベツ</t>
    </rPh>
    <rPh sb="7" eb="9">
      <t>ジョウホウ</t>
    </rPh>
    <rPh sb="11" eb="12">
      <t>レツ</t>
    </rPh>
    <rPh sb="22" eb="24">
      <t>ウワガ</t>
    </rPh>
    <rPh sb="29" eb="30">
      <t>アタイ</t>
    </rPh>
    <phoneticPr fontId="3"/>
  </si>
  <si>
    <t>G1には、”背番号”と入力</t>
    <rPh sb="6" eb="9">
      <t>セバンゴウ</t>
    </rPh>
    <rPh sb="11" eb="13">
      <t>ニュウリョク</t>
    </rPh>
    <phoneticPr fontId="3"/>
  </si>
  <si>
    <t>K1には、”利き腕”と入力</t>
    <rPh sb="6" eb="7">
      <t>キ</t>
    </rPh>
    <rPh sb="8" eb="9">
      <t>ウデ</t>
    </rPh>
    <rPh sb="11" eb="13">
      <t>ニュウリョク</t>
    </rPh>
    <phoneticPr fontId="3"/>
  </si>
  <si>
    <t>J1には、”身長”と入力</t>
    <rPh sb="6" eb="8">
      <t>シンチョウ</t>
    </rPh>
    <rPh sb="10" eb="12">
      <t>ニュウリョク</t>
    </rPh>
    <phoneticPr fontId="3"/>
  </si>
  <si>
    <t>H1には、”氏名”と入力</t>
    <rPh sb="6" eb="8">
      <t>シメイ</t>
    </rPh>
    <rPh sb="10" eb="12">
      <t>ニュウリョク</t>
    </rPh>
    <phoneticPr fontId="3"/>
  </si>
  <si>
    <t>V列の背番号の情報をG列(チームグルーピング)に上書きコピー(値のみ)します。</t>
    <rPh sb="1" eb="2">
      <t>レツ</t>
    </rPh>
    <rPh sb="3" eb="6">
      <t>セバンゴウ</t>
    </rPh>
    <rPh sb="7" eb="9">
      <t>ジョウホウ</t>
    </rPh>
    <rPh sb="11" eb="12">
      <t>レツ</t>
    </rPh>
    <rPh sb="24" eb="26">
      <t>ウワガ</t>
    </rPh>
    <rPh sb="31" eb="32">
      <t>アタイ</t>
    </rPh>
    <phoneticPr fontId="3"/>
  </si>
  <si>
    <t>Ｓ列の氏名の情報をＨ列(チーム特徴)に上書きコピー(値のみ)します。</t>
    <rPh sb="1" eb="2">
      <t>レツ</t>
    </rPh>
    <rPh sb="3" eb="5">
      <t>シメイ</t>
    </rPh>
    <rPh sb="6" eb="8">
      <t>ジョウホウ</t>
    </rPh>
    <rPh sb="10" eb="11">
      <t>レツ</t>
    </rPh>
    <rPh sb="15" eb="17">
      <t>トクチョウ</t>
    </rPh>
    <rPh sb="19" eb="21">
      <t>ウワガ</t>
    </rPh>
    <rPh sb="26" eb="27">
      <t>アタイ</t>
    </rPh>
    <phoneticPr fontId="3"/>
  </si>
  <si>
    <t>Ｘ列の身長の情報をＪ列(ユニフォーム色（CP）①)に上書きコピー(値のみ)します。</t>
    <rPh sb="1" eb="2">
      <t>レツ</t>
    </rPh>
    <rPh sb="3" eb="5">
      <t>シンチョウ</t>
    </rPh>
    <rPh sb="6" eb="8">
      <t>ジョウホウ</t>
    </rPh>
    <rPh sb="10" eb="11">
      <t>レツ</t>
    </rPh>
    <rPh sb="26" eb="28">
      <t>ウワガ</t>
    </rPh>
    <rPh sb="33" eb="34">
      <t>アタイ</t>
    </rPh>
    <phoneticPr fontId="3"/>
  </si>
  <si>
    <t>Ｉ列のチーム特徴には、学年が入ります。</t>
    <rPh sb="1" eb="2">
      <t>レツ</t>
    </rPh>
    <rPh sb="11" eb="13">
      <t>ガクネン</t>
    </rPh>
    <rPh sb="14" eb="15">
      <t>ハイ</t>
    </rPh>
    <phoneticPr fontId="3"/>
  </si>
  <si>
    <t>※１生年月日から関数式で年齢を割り出します。</t>
    <rPh sb="2" eb="6">
      <t>セイネンガッピ</t>
    </rPh>
    <rPh sb="8" eb="11">
      <t>カンスウシキ</t>
    </rPh>
    <rPh sb="12" eb="14">
      <t>ネンレイ</t>
    </rPh>
    <rPh sb="15" eb="16">
      <t>ワ</t>
    </rPh>
    <rPh sb="17" eb="18">
      <t>ダ</t>
    </rPh>
    <phoneticPr fontId="3"/>
  </si>
  <si>
    <t>Ｚ列の利き腕の情報の1文字を、Ｋ列(ユニフォーム色（GK）①)に表示します。</t>
    <rPh sb="1" eb="2">
      <t>レツ</t>
    </rPh>
    <rPh sb="3" eb="4">
      <t>キ</t>
    </rPh>
    <rPh sb="5" eb="6">
      <t>ウデ</t>
    </rPh>
    <rPh sb="7" eb="9">
      <t>ジョウホウ</t>
    </rPh>
    <rPh sb="11" eb="13">
      <t>モジ</t>
    </rPh>
    <rPh sb="16" eb="17">
      <t>レツ</t>
    </rPh>
    <rPh sb="32" eb="34">
      <t>ヒョウジ</t>
    </rPh>
    <phoneticPr fontId="3"/>
  </si>
  <si>
    <t>※LEFT関数を使用します。</t>
    <rPh sb="5" eb="7">
      <t>カンスウ</t>
    </rPh>
    <rPh sb="8" eb="10">
      <t>シヨウ</t>
    </rPh>
    <phoneticPr fontId="3"/>
  </si>
  <si>
    <t>Q2に'=DATEDIF(w2,DATE(2022,4,1),"y")</t>
    <phoneticPr fontId="3"/>
  </si>
  <si>
    <t>I2に’=IF(Q2=15,1,IF(Q2=16,2,IF(Q2=17,3,"役員")))</t>
    <phoneticPr fontId="3"/>
  </si>
  <si>
    <t>Ｋ2に'=left(z2,1)</t>
    <phoneticPr fontId="3"/>
  </si>
  <si>
    <t>小数点以下⇒セルの書式設定→表示形式→数値→小数点以下の桁数を０</t>
    <rPh sb="0" eb="5">
      <t>ショウスウテンイカ</t>
    </rPh>
    <rPh sb="9" eb="13">
      <t>ショシキセッテイ</t>
    </rPh>
    <rPh sb="14" eb="18">
      <t>ヒョウジケイシキ</t>
    </rPh>
    <rPh sb="19" eb="21">
      <t>スウチ</t>
    </rPh>
    <rPh sb="22" eb="25">
      <t>ショウスウテン</t>
    </rPh>
    <rPh sb="25" eb="27">
      <t>イカ</t>
    </rPh>
    <rPh sb="28" eb="29">
      <t>ケタ</t>
    </rPh>
    <rPh sb="29" eb="30">
      <t>カズ</t>
    </rPh>
    <phoneticPr fontId="3"/>
  </si>
  <si>
    <t>ユニフォームの情報をチーム個々に選手名簿へコピーする。</t>
    <rPh sb="7" eb="9">
      <t>ジョウホウ</t>
    </rPh>
    <rPh sb="13" eb="15">
      <t>ココ</t>
    </rPh>
    <rPh sb="16" eb="20">
      <t>センシュメイボ</t>
    </rPh>
    <phoneticPr fontId="3"/>
  </si>
  <si>
    <t>F列に、主将©ほかの情報を、イベント参加者一覧からコピーする。</t>
    <rPh sb="0" eb="2">
      <t>fレツ</t>
    </rPh>
    <rPh sb="4" eb="6">
      <t>シュショウ</t>
    </rPh>
    <rPh sb="10" eb="12">
      <t>ジョウホウ</t>
    </rPh>
    <rPh sb="18" eb="21">
      <t>サンカシャ</t>
    </rPh>
    <rPh sb="21" eb="23">
      <t>イチラン</t>
    </rPh>
    <phoneticPr fontId="3"/>
  </si>
  <si>
    <t>イベント参加者一覧→Ｔ列をコピー、大会情報(作業用)Ｆ列にコピーします。</t>
    <rPh sb="11" eb="12">
      <t>レツ</t>
    </rPh>
    <rPh sb="17" eb="19">
      <t>タイカイ</t>
    </rPh>
    <rPh sb="19" eb="21">
      <t>ジョウホウ</t>
    </rPh>
    <rPh sb="22" eb="24">
      <t>サギョウ</t>
    </rPh>
    <rPh sb="24" eb="25">
      <t>ヨウ</t>
    </rPh>
    <rPh sb="27" eb="28">
      <t>レツ</t>
    </rPh>
    <phoneticPr fontId="3"/>
  </si>
  <si>
    <t>Ｌ列に、役員・選手等の情報を、イベント参加者一覧からコピーする。</t>
    <rPh sb="1" eb="2">
      <t>レツ</t>
    </rPh>
    <rPh sb="4" eb="6">
      <t>ヤクイン</t>
    </rPh>
    <rPh sb="7" eb="9">
      <t>センシュ</t>
    </rPh>
    <rPh sb="9" eb="10">
      <t>トウ</t>
    </rPh>
    <rPh sb="11" eb="13">
      <t>ジョウホウ</t>
    </rPh>
    <rPh sb="19" eb="22">
      <t>サンカシャ</t>
    </rPh>
    <rPh sb="22" eb="24">
      <t>イチラン</t>
    </rPh>
    <phoneticPr fontId="3"/>
  </si>
  <si>
    <t>イベント参加者一覧→Ｗ列をコピー、大会情報(作業用)Ｌ列にコピーします。</t>
    <rPh sb="11" eb="12">
      <t>レツ</t>
    </rPh>
    <rPh sb="17" eb="19">
      <t>タイカイ</t>
    </rPh>
    <rPh sb="19" eb="21">
      <t>ジョウホウ</t>
    </rPh>
    <rPh sb="22" eb="24">
      <t>サギョウ</t>
    </rPh>
    <rPh sb="24" eb="25">
      <t>ヨウ</t>
    </rPh>
    <rPh sb="27" eb="28">
      <t>レツ</t>
    </rPh>
    <phoneticPr fontId="3"/>
  </si>
  <si>
    <t>男子・女子ともに入力します。</t>
    <rPh sb="0" eb="2">
      <t>ダンシ</t>
    </rPh>
    <rPh sb="3" eb="5">
      <t>ジョシ</t>
    </rPh>
    <rPh sb="8" eb="10">
      <t>ニュウリョク</t>
    </rPh>
    <phoneticPr fontId="3"/>
  </si>
  <si>
    <t>女子は、男子の末尾に連続されています。</t>
    <rPh sb="0" eb="2">
      <t>ジョシ</t>
    </rPh>
    <rPh sb="4" eb="6">
      <t>ダンシ</t>
    </rPh>
    <rPh sb="7" eb="9">
      <t>マツビ</t>
    </rPh>
    <rPh sb="10" eb="12">
      <t>レンゾク</t>
    </rPh>
    <phoneticPr fontId="3"/>
  </si>
  <si>
    <t>M列～P列は、空欄のままになります。削除されても構いません。</t>
    <rPh sb="1" eb="2">
      <t>レツ</t>
    </rPh>
    <rPh sb="4" eb="5">
      <t>レツ</t>
    </rPh>
    <rPh sb="7" eb="9">
      <t>クウラン</t>
    </rPh>
    <rPh sb="18" eb="20">
      <t>サクジョ</t>
    </rPh>
    <rPh sb="24" eb="25">
      <t>カマ</t>
    </rPh>
    <phoneticPr fontId="3"/>
  </si>
  <si>
    <t>※２　年齢から関数式で学年を割り出します。</t>
    <rPh sb="3" eb="5">
      <t>ネンレイ</t>
    </rPh>
    <rPh sb="7" eb="10">
      <t>カンスウシキ</t>
    </rPh>
    <rPh sb="11" eb="13">
      <t>ガクネン</t>
    </rPh>
    <rPh sb="14" eb="15">
      <t>ワ</t>
    </rPh>
    <rPh sb="16" eb="17">
      <t>ダ</t>
    </rPh>
    <phoneticPr fontId="3"/>
  </si>
  <si>
    <t>その年度最初の日にしてください。</t>
    <rPh sb="2" eb="4">
      <t>ネンド</t>
    </rPh>
    <rPh sb="4" eb="6">
      <t>サイショ</t>
    </rPh>
    <rPh sb="7" eb="8">
      <t>ヒ</t>
    </rPh>
    <phoneticPr fontId="3"/>
  </si>
  <si>
    <t>大会情報(作業用)sheetのソート(並べ替え)</t>
    <rPh sb="5" eb="8">
      <t>サギョウヨウ</t>
    </rPh>
    <rPh sb="19" eb="20">
      <t>ナラ</t>
    </rPh>
    <rPh sb="21" eb="22">
      <t>カ</t>
    </rPh>
    <phoneticPr fontId="3"/>
  </si>
  <si>
    <t>F列に削除、G列に900番台の表記があれば、その行を削除します。</t>
    <rPh sb="0" eb="2">
      <t>fレツ</t>
    </rPh>
    <rPh sb="3" eb="5">
      <t>サクジョ</t>
    </rPh>
    <rPh sb="6" eb="8">
      <t>gレツ</t>
    </rPh>
    <rPh sb="12" eb="14">
      <t>バンダイ</t>
    </rPh>
    <rPh sb="15" eb="17">
      <t>ヒョウキ</t>
    </rPh>
    <rPh sb="24" eb="25">
      <t>ギョウ</t>
    </rPh>
    <rPh sb="26" eb="28">
      <t>サクジョ</t>
    </rPh>
    <phoneticPr fontId="3"/>
  </si>
  <si>
    <t>B列のフィルターを男子のみにする。</t>
    <rPh sb="1" eb="2">
      <t>レツ</t>
    </rPh>
    <rPh sb="9" eb="11">
      <t>ダンシ</t>
    </rPh>
    <phoneticPr fontId="3"/>
  </si>
  <si>
    <t>G列のフィルターで(ソート)昇順にする。</t>
    <rPh sb="1" eb="2">
      <t>レツ</t>
    </rPh>
    <rPh sb="14" eb="16">
      <t>ショウジュン</t>
    </rPh>
    <phoneticPr fontId="3"/>
  </si>
  <si>
    <t>C列のフィルターで(ソート)昇順にする。</t>
    <rPh sb="1" eb="2">
      <t>レツ</t>
    </rPh>
    <rPh sb="14" eb="16">
      <t>ショウジュン</t>
    </rPh>
    <phoneticPr fontId="3"/>
  </si>
  <si>
    <t>→各チームの背番号順、役員順に並べ替えられる。</t>
    <rPh sb="1" eb="2">
      <t>カク</t>
    </rPh>
    <rPh sb="6" eb="9">
      <t>セバンゴウ</t>
    </rPh>
    <rPh sb="9" eb="10">
      <t>ジュン</t>
    </rPh>
    <rPh sb="11" eb="13">
      <t>ヤクイン</t>
    </rPh>
    <rPh sb="13" eb="14">
      <t>ジュン</t>
    </rPh>
    <rPh sb="15" eb="16">
      <t>ナラ</t>
    </rPh>
    <rPh sb="17" eb="18">
      <t>カ</t>
    </rPh>
    <phoneticPr fontId="3"/>
  </si>
  <si>
    <t>F列～K列の情報を個々にコピーして選手名簿に貼り付けます。</t>
    <rPh sb="1" eb="2">
      <t>レツ</t>
    </rPh>
    <rPh sb="4" eb="5">
      <t>レツ</t>
    </rPh>
    <rPh sb="6" eb="8">
      <t>ジョウホウ</t>
    </rPh>
    <rPh sb="9" eb="11">
      <t>ココ</t>
    </rPh>
    <rPh sb="17" eb="21">
      <t>センシュメイボ</t>
    </rPh>
    <rPh sb="22" eb="23">
      <t>ハ</t>
    </rPh>
    <rPh sb="24" eb="25">
      <t>ツ</t>
    </rPh>
    <phoneticPr fontId="3"/>
  </si>
  <si>
    <t>D列～H列の情報を個々にコピーしてスコアシートに貼り付けます。</t>
    <rPh sb="1" eb="2">
      <t>レツ</t>
    </rPh>
    <rPh sb="4" eb="5">
      <t>レツ</t>
    </rPh>
    <rPh sb="6" eb="8">
      <t>ジョウホウ</t>
    </rPh>
    <rPh sb="9" eb="11">
      <t>ココ</t>
    </rPh>
    <rPh sb="24" eb="25">
      <t>ハ</t>
    </rPh>
    <rPh sb="26" eb="27">
      <t>ツ</t>
    </rPh>
    <phoneticPr fontId="3"/>
  </si>
  <si>
    <t>1)G列のフィルターで、1～16を選択します。</t>
    <rPh sb="3" eb="4">
      <t>レツ</t>
    </rPh>
    <rPh sb="17" eb="19">
      <t>センタク</t>
    </rPh>
    <phoneticPr fontId="3"/>
  </si>
  <si>
    <t>2)選手欄に(値で)貼り付けします。</t>
    <rPh sb="2" eb="4">
      <t>センシュ</t>
    </rPh>
    <rPh sb="4" eb="5">
      <t>ラン</t>
    </rPh>
    <rPh sb="7" eb="8">
      <t>アタイ</t>
    </rPh>
    <rPh sb="10" eb="11">
      <t>ハ</t>
    </rPh>
    <rPh sb="12" eb="13">
      <t>ツ</t>
    </rPh>
    <phoneticPr fontId="3"/>
  </si>
  <si>
    <t>4)選手欄に(値で)貼り付けします。</t>
    <rPh sb="2" eb="4">
      <t>センシュ</t>
    </rPh>
    <rPh sb="4" eb="5">
      <t>ラン</t>
    </rPh>
    <rPh sb="7" eb="8">
      <t>アタイ</t>
    </rPh>
    <rPh sb="10" eb="11">
      <t>ハ</t>
    </rPh>
    <rPh sb="12" eb="13">
      <t>ツ</t>
    </rPh>
    <phoneticPr fontId="3"/>
  </si>
  <si>
    <t>3)G列のフィルターで、101～106を選択します。</t>
    <rPh sb="3" eb="4">
      <t>レツ</t>
    </rPh>
    <rPh sb="20" eb="22">
      <t>センタク</t>
    </rPh>
    <phoneticPr fontId="3"/>
  </si>
  <si>
    <t>(6)</t>
    <phoneticPr fontId="3"/>
  </si>
  <si>
    <t>おわり</t>
    <phoneticPr fontId="3"/>
  </si>
  <si>
    <t>年月日</t>
    <rPh sb="0" eb="3">
      <t>ネンガッピ</t>
    </rPh>
    <phoneticPr fontId="3"/>
  </si>
  <si>
    <t>年</t>
    <rPh sb="0" eb="1">
      <t>ネン</t>
    </rPh>
    <phoneticPr fontId="3"/>
  </si>
  <si>
    <t>会場名</t>
    <rPh sb="0" eb="2">
      <t>カイジョウ</t>
    </rPh>
    <rPh sb="2" eb="3">
      <t>メイ</t>
    </rPh>
    <phoneticPr fontId="3"/>
  </si>
  <si>
    <t>下関市体育館</t>
  </si>
  <si>
    <t>月</t>
    <rPh sb="0" eb="1">
      <t>ガツ</t>
    </rPh>
    <phoneticPr fontId="3"/>
  </si>
  <si>
    <t>大会名</t>
    <rPh sb="0" eb="3">
      <t>タイカイメイ</t>
    </rPh>
    <phoneticPr fontId="3"/>
  </si>
  <si>
    <t>第45回全国高校選抜大会山口県予選会兼第27回中国高校新人大会山口県予選会</t>
    <rPh sb="0" eb="1">
      <t>ダイ</t>
    </rPh>
    <rPh sb="3" eb="4">
      <t>カイ</t>
    </rPh>
    <rPh sb="4" eb="6">
      <t>ゼンコク</t>
    </rPh>
    <rPh sb="6" eb="8">
      <t>コウコウ</t>
    </rPh>
    <rPh sb="8" eb="10">
      <t>センバツ</t>
    </rPh>
    <rPh sb="10" eb="12">
      <t>タイカイ</t>
    </rPh>
    <rPh sb="12" eb="14">
      <t>ヤマグチ</t>
    </rPh>
    <rPh sb="14" eb="15">
      <t>ケン</t>
    </rPh>
    <rPh sb="15" eb="17">
      <t>ヨセン</t>
    </rPh>
    <rPh sb="17" eb="18">
      <t>カイ</t>
    </rPh>
    <rPh sb="18" eb="19">
      <t>ケン</t>
    </rPh>
    <rPh sb="19" eb="20">
      <t>ダイ</t>
    </rPh>
    <rPh sb="22" eb="23">
      <t>カイ</t>
    </rPh>
    <rPh sb="23" eb="25">
      <t>チュウゴク</t>
    </rPh>
    <rPh sb="25" eb="27">
      <t>コウコウ</t>
    </rPh>
    <rPh sb="27" eb="29">
      <t>シンジン</t>
    </rPh>
    <rPh sb="29" eb="31">
      <t>タイカイ</t>
    </rPh>
    <rPh sb="31" eb="34">
      <t>ヤマグチケン</t>
    </rPh>
    <rPh sb="34" eb="37">
      <t>ヨセンカイ</t>
    </rPh>
    <phoneticPr fontId="3"/>
  </si>
  <si>
    <t>日</t>
    <rPh sb="0" eb="1">
      <t>ヒ</t>
    </rPh>
    <phoneticPr fontId="3"/>
  </si>
  <si>
    <t>性別</t>
    <rPh sb="0" eb="2">
      <t>セイベツ</t>
    </rPh>
    <phoneticPr fontId="3"/>
  </si>
  <si>
    <t>男子</t>
  </si>
  <si>
    <t>社会人</t>
    <rPh sb="0" eb="3">
      <t>シャカイジン</t>
    </rPh>
    <phoneticPr fontId="3"/>
  </si>
  <si>
    <t>曜</t>
    <rPh sb="0" eb="1">
      <t>ヨウ</t>
    </rPh>
    <phoneticPr fontId="3"/>
  </si>
  <si>
    <t>回戦</t>
    <rPh sb="0" eb="2">
      <t>カイセン</t>
    </rPh>
    <phoneticPr fontId="3"/>
  </si>
  <si>
    <t>回戦</t>
  </si>
  <si>
    <t>学生</t>
    <rPh sb="0" eb="2">
      <t>ガクセイ</t>
    </rPh>
    <phoneticPr fontId="3"/>
  </si>
  <si>
    <t>試合番号</t>
    <rPh sb="0" eb="2">
      <t>シアイ</t>
    </rPh>
    <rPh sb="2" eb="4">
      <t>バンゴウ</t>
    </rPh>
    <phoneticPr fontId="3"/>
  </si>
  <si>
    <t>商１</t>
    <rPh sb="0" eb="1">
      <t>ショウ</t>
    </rPh>
    <phoneticPr fontId="3"/>
  </si>
  <si>
    <t>都道府県</t>
    <rPh sb="0" eb="4">
      <t>トドウフケン</t>
    </rPh>
    <phoneticPr fontId="3"/>
  </si>
  <si>
    <t>山口県</t>
    <rPh sb="0" eb="3">
      <t>ヤマグチケン</t>
    </rPh>
    <phoneticPr fontId="3"/>
  </si>
  <si>
    <t>高専</t>
    <rPh sb="0" eb="2">
      <t>コウセン</t>
    </rPh>
    <phoneticPr fontId="3"/>
  </si>
  <si>
    <t>市町村</t>
    <rPh sb="0" eb="3">
      <t>シチョウソン</t>
    </rPh>
    <phoneticPr fontId="3"/>
  </si>
  <si>
    <t>下関市</t>
  </si>
  <si>
    <t>○</t>
  </si>
  <si>
    <t>高体連</t>
    <rPh sb="0" eb="3">
      <t>コウタイレン</t>
    </rPh>
    <phoneticPr fontId="3"/>
  </si>
  <si>
    <t>オフィシャル席</t>
    <rPh sb="6" eb="7">
      <t>セキ</t>
    </rPh>
    <phoneticPr fontId="3"/>
  </si>
  <si>
    <t>中体連</t>
    <rPh sb="0" eb="3">
      <t>チュウタイレン</t>
    </rPh>
    <phoneticPr fontId="3"/>
  </si>
  <si>
    <t>Ａチーム</t>
    <phoneticPr fontId="3"/>
  </si>
  <si>
    <t>審判員</t>
    <rPh sb="0" eb="3">
      <t>シンパンイン</t>
    </rPh>
    <phoneticPr fontId="3"/>
  </si>
  <si>
    <t>南 中川</t>
    <rPh sb="0" eb="1">
      <t>ミナミ</t>
    </rPh>
    <rPh sb="2" eb="4">
      <t>ナカガワ</t>
    </rPh>
    <phoneticPr fontId="3"/>
  </si>
  <si>
    <t>小学生</t>
    <rPh sb="0" eb="3">
      <t>ショウガクセイ</t>
    </rPh>
    <phoneticPr fontId="3"/>
  </si>
  <si>
    <t>南 岩国</t>
  </si>
  <si>
    <t>Ｂチーム</t>
    <phoneticPr fontId="3"/>
  </si>
  <si>
    <t>ＴＤ</t>
    <phoneticPr fontId="3"/>
  </si>
  <si>
    <t>東 新川</t>
  </si>
  <si>
    <t>東 萩</t>
    <rPh sb="0" eb="1">
      <t>ヒガシ</t>
    </rPh>
    <rPh sb="2" eb="3">
      <t>ハギ</t>
    </rPh>
    <phoneticPr fontId="3"/>
  </si>
  <si>
    <t>全国大会</t>
    <rPh sb="0" eb="2">
      <t>ゼンコク</t>
    </rPh>
    <rPh sb="2" eb="4">
      <t>タイカイ</t>
    </rPh>
    <phoneticPr fontId="3"/>
  </si>
  <si>
    <t>ＭＯ</t>
    <phoneticPr fontId="3"/>
  </si>
  <si>
    <t>西 岩国</t>
    <rPh sb="0" eb="1">
      <t>ニシ</t>
    </rPh>
    <rPh sb="2" eb="4">
      <t>イワクニ</t>
    </rPh>
    <phoneticPr fontId="3"/>
  </si>
  <si>
    <t>ブロック大会</t>
    <rPh sb="4" eb="6">
      <t>タイカイ</t>
    </rPh>
    <phoneticPr fontId="3"/>
  </si>
  <si>
    <t>スローオフ</t>
    <phoneticPr fontId="3"/>
  </si>
  <si>
    <t>都道府県大会</t>
    <rPh sb="0" eb="4">
      <t>トドウフケン</t>
    </rPh>
    <rPh sb="4" eb="6">
      <t>タイカイ</t>
    </rPh>
    <phoneticPr fontId="3"/>
  </si>
  <si>
    <t>延長</t>
    <rPh sb="0" eb="2">
      <t>エンチョウ</t>
    </rPh>
    <phoneticPr fontId="3"/>
  </si>
  <si>
    <t>背番号</t>
    <rPh sb="0" eb="1">
      <t>セ</t>
    </rPh>
    <rPh sb="1" eb="3">
      <t>バンゴウ</t>
    </rPh>
    <phoneticPr fontId="3"/>
  </si>
  <si>
    <t>選手</t>
    <rPh sb="0" eb="2">
      <t>センシュ</t>
    </rPh>
    <phoneticPr fontId="3"/>
  </si>
  <si>
    <t>主将</t>
    <rPh sb="0" eb="2">
      <t>シュショウ</t>
    </rPh>
    <phoneticPr fontId="3"/>
  </si>
  <si>
    <t>背番号</t>
    <rPh sb="0" eb="3">
      <t>セバンゴウ</t>
    </rPh>
    <phoneticPr fontId="3"/>
  </si>
  <si>
    <t>役員</t>
    <rPh sb="0" eb="2">
      <t>ヤクイン</t>
    </rPh>
    <phoneticPr fontId="3"/>
  </si>
  <si>
    <t>チーム名、選手名簿集計</t>
    <rPh sb="3" eb="4">
      <t>メイ</t>
    </rPh>
    <rPh sb="5" eb="7">
      <t>センシュ</t>
    </rPh>
    <rPh sb="7" eb="9">
      <t>メイボ</t>
    </rPh>
    <rPh sb="9" eb="11">
      <t>シュウケイ</t>
    </rPh>
    <phoneticPr fontId="3"/>
  </si>
  <si>
    <t>◎シート保護の解除パスワードは設定していません。
チーム役員、選手の登録は解除して入力してください。</t>
    <rPh sb="4" eb="6">
      <t>ホゴ</t>
    </rPh>
    <rPh sb="7" eb="9">
      <t>カイジョ</t>
    </rPh>
    <rPh sb="15" eb="17">
      <t>セッテイ</t>
    </rPh>
    <rPh sb="28" eb="30">
      <t>ヤクイン</t>
    </rPh>
    <rPh sb="31" eb="33">
      <t>センシュ</t>
    </rPh>
    <rPh sb="34" eb="36">
      <t>トウロク</t>
    </rPh>
    <rPh sb="37" eb="39">
      <t>カイジョ</t>
    </rPh>
    <rPh sb="41" eb="43">
      <t>ニュウリョク</t>
    </rPh>
    <phoneticPr fontId="3"/>
  </si>
  <si>
    <t>抽選No</t>
    <rPh sb="0" eb="2">
      <t>チュウセン</t>
    </rPh>
    <phoneticPr fontId="3"/>
  </si>
  <si>
    <t>参加チーム名</t>
    <rPh sb="0" eb="2">
      <t>サンカ</t>
    </rPh>
    <rPh sb="5" eb="6">
      <t>メイ</t>
    </rPh>
    <phoneticPr fontId="3"/>
  </si>
  <si>
    <t>チーム略名</t>
    <rPh sb="3" eb="4">
      <t>リャク</t>
    </rPh>
    <rPh sb="4" eb="5">
      <t>メイ</t>
    </rPh>
    <phoneticPr fontId="3"/>
  </si>
  <si>
    <t>選手氏名</t>
    <rPh sb="0" eb="2">
      <t>センシュ</t>
    </rPh>
    <rPh sb="2" eb="4">
      <t>シメイ</t>
    </rPh>
    <phoneticPr fontId="3"/>
  </si>
  <si>
    <t>役員氏名</t>
    <rPh sb="0" eb="2">
      <t>ヤクイン</t>
    </rPh>
    <rPh sb="2" eb="4">
      <t>シメイ</t>
    </rPh>
    <phoneticPr fontId="3"/>
  </si>
  <si>
    <t>済南学院高校</t>
    <rPh sb="0" eb="2">
      <t>セイナン</t>
    </rPh>
    <rPh sb="2" eb="4">
      <t>ガクイン</t>
    </rPh>
    <rPh sb="4" eb="6">
      <t>コウコウ</t>
    </rPh>
    <phoneticPr fontId="3"/>
  </si>
  <si>
    <t>済南学院</t>
    <rPh sb="0" eb="2">
      <t>セイナン</t>
    </rPh>
    <rPh sb="2" eb="4">
      <t>ガクイン</t>
    </rPh>
    <phoneticPr fontId="3"/>
  </si>
  <si>
    <t>東 新川</t>
    <phoneticPr fontId="3"/>
  </si>
  <si>
    <t>c</t>
  </si>
  <si>
    <t>長門 一の宮</t>
  </si>
  <si>
    <t>阿川 湯玉</t>
    <rPh sb="0" eb="2">
      <t>アガワ</t>
    </rPh>
    <rPh sb="3" eb="5">
      <t>ユタマ</t>
    </rPh>
    <phoneticPr fontId="1"/>
  </si>
  <si>
    <t>阿川 湯玉</t>
    <rPh sb="0" eb="2">
      <t>アガワ</t>
    </rPh>
    <rPh sb="3" eb="5">
      <t>ユタマ</t>
    </rPh>
    <phoneticPr fontId="3"/>
  </si>
  <si>
    <t>最上農業高校</t>
    <rPh sb="0" eb="2">
      <t>サイジョウ</t>
    </rPh>
    <rPh sb="2" eb="4">
      <t>ノウギョウ</t>
    </rPh>
    <rPh sb="4" eb="6">
      <t>コウコウ</t>
    </rPh>
    <phoneticPr fontId="3"/>
  </si>
  <si>
    <t>最上農業</t>
    <rPh sb="0" eb="2">
      <t>サイジョウ</t>
    </rPh>
    <rPh sb="2" eb="4">
      <t>ノウギョウ</t>
    </rPh>
    <phoneticPr fontId="3"/>
  </si>
  <si>
    <t>南 岩国</t>
    <phoneticPr fontId="3"/>
  </si>
  <si>
    <t>長門 湯本</t>
  </si>
  <si>
    <t>黒井 村</t>
    <rPh sb="0" eb="2">
      <t>クロイ</t>
    </rPh>
    <rPh sb="3" eb="4">
      <t>ムラ</t>
    </rPh>
    <phoneticPr fontId="1"/>
  </si>
  <si>
    <t>黒井 村</t>
    <rPh sb="0" eb="2">
      <t>クロイ</t>
    </rPh>
    <rPh sb="3" eb="4">
      <t>ムラ</t>
    </rPh>
    <phoneticPr fontId="3"/>
  </si>
  <si>
    <t>長門 長沢</t>
  </si>
  <si>
    <t>雀田 居能</t>
    <rPh sb="0" eb="2">
      <t>スズメダ</t>
    </rPh>
    <rPh sb="3" eb="5">
      <t>イノウ</t>
    </rPh>
    <phoneticPr fontId="1"/>
  </si>
  <si>
    <t>雀田 居能</t>
    <rPh sb="0" eb="2">
      <t>スズメダ</t>
    </rPh>
    <rPh sb="3" eb="5">
      <t>イノウ</t>
    </rPh>
    <phoneticPr fontId="3"/>
  </si>
  <si>
    <t>長門 本山</t>
  </si>
  <si>
    <t>黄波戸 仙崎</t>
    <rPh sb="0" eb="3">
      <t>キワド</t>
    </rPh>
    <rPh sb="4" eb="6">
      <t>センザキ</t>
    </rPh>
    <phoneticPr fontId="1"/>
  </si>
  <si>
    <t>黄波戸 仙崎</t>
    <rPh sb="0" eb="3">
      <t>キワド</t>
    </rPh>
    <rPh sb="4" eb="6">
      <t>センザキ</t>
    </rPh>
    <phoneticPr fontId="3"/>
  </si>
  <si>
    <t>長門 古市</t>
  </si>
  <si>
    <t>飯井 三見</t>
    <rPh sb="0" eb="2">
      <t>イイ</t>
    </rPh>
    <rPh sb="3" eb="5">
      <t>サンミ</t>
    </rPh>
    <phoneticPr fontId="1"/>
  </si>
  <si>
    <t>飯井 三見</t>
    <rPh sb="0" eb="2">
      <t>イイ</t>
    </rPh>
    <rPh sb="3" eb="5">
      <t>サンミ</t>
    </rPh>
    <phoneticPr fontId="3"/>
  </si>
  <si>
    <t>長門 二見</t>
  </si>
  <si>
    <t>玉江 越ケ浜</t>
    <rPh sb="0" eb="2">
      <t>タマエ</t>
    </rPh>
    <rPh sb="3" eb="6">
      <t>コシガハマ</t>
    </rPh>
    <phoneticPr fontId="1"/>
  </si>
  <si>
    <t>玉江 越ケ浜</t>
    <rPh sb="0" eb="2">
      <t>タマエ</t>
    </rPh>
    <rPh sb="3" eb="6">
      <t>コシガハマ</t>
    </rPh>
    <phoneticPr fontId="3"/>
  </si>
  <si>
    <t>長門 粟野</t>
  </si>
  <si>
    <t>奈古 木与</t>
    <rPh sb="0" eb="2">
      <t>ナゴ</t>
    </rPh>
    <rPh sb="3" eb="5">
      <t>キヨ</t>
    </rPh>
    <phoneticPr fontId="1"/>
  </si>
  <si>
    <t>奈古 木与</t>
    <rPh sb="0" eb="2">
      <t>ナゴ</t>
    </rPh>
    <rPh sb="3" eb="5">
      <t>キヨ</t>
    </rPh>
    <phoneticPr fontId="3"/>
  </si>
  <si>
    <t>長門 三隅</t>
  </si>
  <si>
    <t>須佐 江崎</t>
    <rPh sb="0" eb="2">
      <t>スサ</t>
    </rPh>
    <rPh sb="3" eb="5">
      <t>エサキ</t>
    </rPh>
    <phoneticPr fontId="1"/>
  </si>
  <si>
    <t>須佐 江崎</t>
    <rPh sb="0" eb="2">
      <t>スサ</t>
    </rPh>
    <rPh sb="3" eb="5">
      <t>エサキ</t>
    </rPh>
    <phoneticPr fontId="3"/>
  </si>
  <si>
    <t>長門 大井</t>
  </si>
  <si>
    <t>宇賀 本郷</t>
    <rPh sb="0" eb="2">
      <t>ウガ</t>
    </rPh>
    <rPh sb="3" eb="5">
      <t>ホンゴウ</t>
    </rPh>
    <phoneticPr fontId="1"/>
  </si>
  <si>
    <t>宇賀 本郷</t>
    <rPh sb="0" eb="2">
      <t>ウガ</t>
    </rPh>
    <rPh sb="3" eb="5">
      <t>ホンゴウ</t>
    </rPh>
    <phoneticPr fontId="3"/>
  </si>
  <si>
    <t>石見 横田</t>
    <rPh sb="0" eb="2">
      <t>イワミ</t>
    </rPh>
    <rPh sb="3" eb="5">
      <t>ヨコタ</t>
    </rPh>
    <phoneticPr fontId="1"/>
  </si>
  <si>
    <t>石見 横田</t>
    <rPh sb="0" eb="2">
      <t>イワミ</t>
    </rPh>
    <rPh sb="3" eb="5">
      <t>ヨコタ</t>
    </rPh>
    <phoneticPr fontId="3"/>
  </si>
  <si>
    <t>石見 津田</t>
    <rPh sb="0" eb="2">
      <t>イワミ</t>
    </rPh>
    <rPh sb="3" eb="5">
      <t>ツダ</t>
    </rPh>
    <phoneticPr fontId="1"/>
  </si>
  <si>
    <t>石見 津田</t>
    <rPh sb="0" eb="2">
      <t>イワミ</t>
    </rPh>
    <rPh sb="3" eb="5">
      <t>ツダ</t>
    </rPh>
    <phoneticPr fontId="3"/>
  </si>
  <si>
    <t>三保 三隅</t>
    <rPh sb="0" eb="2">
      <t>ミホ</t>
    </rPh>
    <rPh sb="3" eb="5">
      <t>ミスミ</t>
    </rPh>
    <phoneticPr fontId="1"/>
  </si>
  <si>
    <t>三保 三隅</t>
    <rPh sb="0" eb="2">
      <t>ミホ</t>
    </rPh>
    <rPh sb="3" eb="5">
      <t>ミスミ</t>
    </rPh>
    <phoneticPr fontId="3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</si>
  <si>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1"/>
  </si>
  <si>
    <t>梶栗 郷台地</t>
    <rPh sb="0" eb="1">
      <t>カジ</t>
    </rPh>
    <rPh sb="1" eb="2">
      <t>クリ</t>
    </rPh>
    <rPh sb="3" eb="4">
      <t>ゴウ</t>
    </rPh>
    <rPh sb="4" eb="6">
      <t>ダイチ</t>
    </rPh>
    <phoneticPr fontId="3"/>
  </si>
  <si>
    <t>宇田 郷</t>
    <rPh sb="0" eb="2">
      <t>ウダ</t>
    </rPh>
    <rPh sb="3" eb="4">
      <t>ゴウ</t>
    </rPh>
    <phoneticPr fontId="1"/>
  </si>
  <si>
    <t>宇田 郷</t>
    <rPh sb="0" eb="2">
      <t>ウダ</t>
    </rPh>
    <rPh sb="3" eb="4">
      <t>ゴウ</t>
    </rPh>
    <phoneticPr fontId="3"/>
  </si>
  <si>
    <t>戸田 小浜</t>
    <rPh sb="0" eb="2">
      <t>トダ</t>
    </rPh>
    <rPh sb="3" eb="4">
      <t>オ</t>
    </rPh>
    <rPh sb="4" eb="5">
      <t>ハマ</t>
    </rPh>
    <phoneticPr fontId="1"/>
  </si>
  <si>
    <t>戸田 小浜</t>
    <rPh sb="0" eb="2">
      <t>トダ</t>
    </rPh>
    <rPh sb="3" eb="4">
      <t>オ</t>
    </rPh>
    <rPh sb="4" eb="5">
      <t>ハマ</t>
    </rPh>
    <phoneticPr fontId="3"/>
  </si>
  <si>
    <t>周防 佐山</t>
  </si>
  <si>
    <t>周防 花岡</t>
  </si>
  <si>
    <t>周防 下郷</t>
  </si>
  <si>
    <t>周防 高森</t>
  </si>
  <si>
    <t>周防 久保</t>
  </si>
  <si>
    <t>湯田 温泉</t>
    <rPh sb="0" eb="2">
      <t>ユダ</t>
    </rPh>
    <rPh sb="3" eb="5">
      <t>オンセン</t>
    </rPh>
    <phoneticPr fontId="1"/>
  </si>
  <si>
    <t>湯田 温泉</t>
    <rPh sb="0" eb="2">
      <t>ユダ</t>
    </rPh>
    <rPh sb="3" eb="5">
      <t>オンセン</t>
    </rPh>
    <phoneticPr fontId="3"/>
  </si>
  <si>
    <t>宇部 岬</t>
    <rPh sb="0" eb="2">
      <t>ウベ</t>
    </rPh>
    <rPh sb="3" eb="4">
      <t>ミサキ</t>
    </rPh>
    <phoneticPr fontId="1"/>
  </si>
  <si>
    <t>宇部 岬</t>
    <rPh sb="0" eb="2">
      <t>ウベ</t>
    </rPh>
    <rPh sb="3" eb="4">
      <t>ミサキ</t>
    </rPh>
    <phoneticPr fontId="3"/>
  </si>
  <si>
    <t>宇部 新川</t>
    <rPh sb="0" eb="2">
      <t>ウベ</t>
    </rPh>
    <rPh sb="3" eb="5">
      <t>シンカワ</t>
    </rPh>
    <phoneticPr fontId="1"/>
  </si>
  <si>
    <t>宇部 新川</t>
    <rPh sb="0" eb="2">
      <t>ウベ</t>
    </rPh>
    <rPh sb="3" eb="5">
      <t>シンカワ</t>
    </rPh>
    <phoneticPr fontId="3"/>
  </si>
  <si>
    <t>小野田 港</t>
    <rPh sb="0" eb="3">
      <t>オノダ</t>
    </rPh>
    <rPh sb="4" eb="5">
      <t>ミナト</t>
    </rPh>
    <phoneticPr fontId="1"/>
  </si>
  <si>
    <t>小野田 港</t>
    <rPh sb="0" eb="3">
      <t>オノダ</t>
    </rPh>
    <rPh sb="4" eb="5">
      <t>ミナト</t>
    </rPh>
    <phoneticPr fontId="3"/>
  </si>
  <si>
    <t>浜 河内</t>
    <rPh sb="0" eb="1">
      <t>ハマ</t>
    </rPh>
    <rPh sb="2" eb="4">
      <t>コウチ</t>
    </rPh>
    <phoneticPr fontId="1"/>
  </si>
  <si>
    <t>浜 河内</t>
    <rPh sb="0" eb="1">
      <t>ハマ</t>
    </rPh>
    <rPh sb="2" eb="4">
      <t>コウチ</t>
    </rPh>
    <phoneticPr fontId="3"/>
  </si>
  <si>
    <t>守内 かさ神</t>
    <rPh sb="0" eb="1">
      <t>モリ</t>
    </rPh>
    <rPh sb="1" eb="2">
      <t>ウチ</t>
    </rPh>
    <rPh sb="5" eb="6">
      <t>カミ</t>
    </rPh>
    <phoneticPr fontId="1"/>
  </si>
  <si>
    <t>守内 かさ神</t>
    <rPh sb="0" eb="1">
      <t>モリ</t>
    </rPh>
    <rPh sb="1" eb="2">
      <t>ウチ</t>
    </rPh>
    <rPh sb="5" eb="6">
      <t>カミ</t>
    </rPh>
    <phoneticPr fontId="3"/>
  </si>
  <si>
    <t>清流 新岩国</t>
    <rPh sb="0" eb="2">
      <t>セイリュウ</t>
    </rPh>
    <rPh sb="3" eb="6">
      <t>シンイワクニ</t>
    </rPh>
    <phoneticPr fontId="1"/>
  </si>
  <si>
    <t>清流 新岩国</t>
    <rPh sb="0" eb="2">
      <t>セイリュウ</t>
    </rPh>
    <rPh sb="3" eb="6">
      <t>シンイワクニ</t>
    </rPh>
    <phoneticPr fontId="3"/>
  </si>
  <si>
    <t>和木 厚保</t>
    <rPh sb="0" eb="2">
      <t>ワキ</t>
    </rPh>
    <phoneticPr fontId="1"/>
  </si>
  <si>
    <t>和木 厚保</t>
    <rPh sb="0" eb="2">
      <t>ワキ</t>
    </rPh>
    <phoneticPr fontId="3"/>
  </si>
  <si>
    <t>戸田 生野屋</t>
    <rPh sb="0" eb="2">
      <t>ヘタ</t>
    </rPh>
    <phoneticPr fontId="1"/>
  </si>
  <si>
    <t>戸田 生野屋</t>
    <rPh sb="0" eb="2">
      <t>ヘタ</t>
    </rPh>
    <phoneticPr fontId="3"/>
  </si>
  <si>
    <t>目出 特牛</t>
    <rPh sb="3" eb="5">
      <t>コットイ</t>
    </rPh>
    <phoneticPr fontId="1"/>
  </si>
  <si>
    <t>目出 特牛</t>
    <rPh sb="3" eb="5">
      <t>コットイ</t>
    </rPh>
    <phoneticPr fontId="3"/>
  </si>
  <si>
    <t>幡生 厚東</t>
    <rPh sb="3" eb="5">
      <t>コトウ</t>
    </rPh>
    <phoneticPr fontId="1"/>
  </si>
  <si>
    <t>幡生 厚東</t>
    <rPh sb="3" eb="5">
      <t>コトウ</t>
    </rPh>
    <phoneticPr fontId="3"/>
  </si>
  <si>
    <t>男子</t>
    <rPh sb="0" eb="2">
      <t>ダンシ</t>
    </rPh>
    <phoneticPr fontId="3"/>
  </si>
  <si>
    <t>試合
番号</t>
    <rPh sb="0" eb="2">
      <t>シアイ</t>
    </rPh>
    <rPh sb="3" eb="5">
      <t>バンゴウ</t>
    </rPh>
    <phoneticPr fontId="3"/>
  </si>
  <si>
    <t>Japan</t>
    <phoneticPr fontId="3"/>
  </si>
  <si>
    <t>女子</t>
    <rPh sb="0" eb="2">
      <t>ジョシ</t>
    </rPh>
    <phoneticPr fontId="3"/>
  </si>
  <si>
    <t>Handball</t>
    <phoneticPr fontId="3"/>
  </si>
  <si>
    <t>Association</t>
    <phoneticPr fontId="3"/>
  </si>
  <si>
    <t>（</t>
    <phoneticPr fontId="3"/>
  </si>
  <si>
    <t>）</t>
    <phoneticPr fontId="3"/>
  </si>
  <si>
    <t>公式記録用紙</t>
    <rPh sb="0" eb="2">
      <t>コウシキ</t>
    </rPh>
    <rPh sb="2" eb="4">
      <t>キロク</t>
    </rPh>
    <rPh sb="4" eb="6">
      <t>ヨウシ</t>
    </rPh>
    <phoneticPr fontId="3"/>
  </si>
  <si>
    <t>Ａ</t>
    <phoneticPr fontId="3"/>
  </si>
  <si>
    <t>Ｂ</t>
    <phoneticPr fontId="3"/>
  </si>
  <si>
    <t>会場</t>
    <rPh sb="0" eb="2">
      <t>カイジョウ</t>
    </rPh>
    <phoneticPr fontId="3"/>
  </si>
  <si>
    <t>前半</t>
    <rPh sb="0" eb="2">
      <t>ゼンハン</t>
    </rPh>
    <phoneticPr fontId="3"/>
  </si>
  <si>
    <t>最終
結果</t>
    <rPh sb="0" eb="2">
      <t>サイシュウ</t>
    </rPh>
    <rPh sb="3" eb="5">
      <t>ケッカ</t>
    </rPh>
    <phoneticPr fontId="3"/>
  </si>
  <si>
    <t>第１
延長</t>
    <rPh sb="0" eb="1">
      <t>ダイ</t>
    </rPh>
    <rPh sb="3" eb="5">
      <t>エンチョウ</t>
    </rPh>
    <phoneticPr fontId="3"/>
  </si>
  <si>
    <t>第２
延長</t>
    <rPh sb="0" eb="1">
      <t>ダイ</t>
    </rPh>
    <rPh sb="3" eb="5">
      <t>エンチョウ</t>
    </rPh>
    <phoneticPr fontId="3"/>
  </si>
  <si>
    <t>7mｽﾛｰ
ｺﾝﾃｽﾄ</t>
    <phoneticPr fontId="3"/>
  </si>
  <si>
    <t>チームタイムアウト</t>
    <phoneticPr fontId="3"/>
  </si>
  <si>
    <t>7m得点/総数</t>
    <rPh sb="2" eb="4">
      <t>トクテン</t>
    </rPh>
    <rPh sb="5" eb="7">
      <t>ソウスウ</t>
    </rPh>
    <phoneticPr fontId="3"/>
  </si>
  <si>
    <t>No.</t>
    <phoneticPr fontId="3"/>
  </si>
  <si>
    <t>Ｇ</t>
    <phoneticPr fontId="3"/>
  </si>
  <si>
    <t>W</t>
    <phoneticPr fontId="3"/>
  </si>
  <si>
    <t>2'</t>
    <phoneticPr fontId="3"/>
  </si>
  <si>
    <t>D</t>
    <phoneticPr fontId="3"/>
  </si>
  <si>
    <t>DR</t>
    <phoneticPr fontId="3"/>
  </si>
  <si>
    <t>チーム役員Ａ署名</t>
    <rPh sb="3" eb="5">
      <t>ヤクイン</t>
    </rPh>
    <rPh sb="6" eb="8">
      <t>ショメイ</t>
    </rPh>
    <phoneticPr fontId="3"/>
  </si>
  <si>
    <t>レフェリー</t>
    <phoneticPr fontId="3"/>
  </si>
  <si>
    <t>得点(G),警告（W),退場(2),失格(D),報告書付き失格(DR)特記事項に報告書として内容を記入</t>
  </si>
  <si>
    <r>
      <t>役員</t>
    </r>
    <r>
      <rPr>
        <sz val="10"/>
        <rFont val="Tahoma"/>
        <family val="2"/>
      </rPr>
      <t>(A)</t>
    </r>
    <rPh sb="0" eb="2">
      <t>ヤクイン</t>
    </rPh>
    <phoneticPr fontId="35"/>
  </si>
  <si>
    <t>CP1上/下</t>
    <rPh sb="3" eb="4">
      <t>ウエ</t>
    </rPh>
    <rPh sb="5" eb="6">
      <t>シタ</t>
    </rPh>
    <phoneticPr fontId="35"/>
  </si>
  <si>
    <t>白/白</t>
    <phoneticPr fontId="35"/>
  </si>
  <si>
    <r>
      <t>役員</t>
    </r>
    <r>
      <rPr>
        <sz val="10"/>
        <rFont val="Tahoma"/>
        <family val="2"/>
      </rPr>
      <t>(B)</t>
    </r>
    <rPh sb="0" eb="1">
      <t>エキ</t>
    </rPh>
    <rPh sb="1" eb="2">
      <t>イン</t>
    </rPh>
    <phoneticPr fontId="35"/>
  </si>
  <si>
    <t>CP2上/下</t>
  </si>
  <si>
    <t>紫/紫</t>
  </si>
  <si>
    <t>白/白</t>
  </si>
  <si>
    <r>
      <t>役員</t>
    </r>
    <r>
      <rPr>
        <sz val="10"/>
        <rFont val="Tahoma"/>
        <family val="2"/>
      </rPr>
      <t>(C)</t>
    </r>
    <rPh sb="0" eb="1">
      <t>エキ</t>
    </rPh>
    <rPh sb="1" eb="2">
      <t>イン</t>
    </rPh>
    <phoneticPr fontId="35"/>
  </si>
  <si>
    <t>GK1上/下</t>
  </si>
  <si>
    <t>青/黒</t>
  </si>
  <si>
    <r>
      <t>役員</t>
    </r>
    <r>
      <rPr>
        <sz val="10"/>
        <rFont val="Tahoma"/>
        <family val="2"/>
      </rPr>
      <t>(D)</t>
    </r>
    <rPh sb="0" eb="1">
      <t>エキ</t>
    </rPh>
    <rPh sb="1" eb="2">
      <t>イン</t>
    </rPh>
    <phoneticPr fontId="35"/>
  </si>
  <si>
    <t>GK2上/下</t>
  </si>
  <si>
    <t>緑/黒</t>
  </si>
  <si>
    <t>主</t>
    <rPh sb="0" eb="1">
      <t>シュ</t>
    </rPh>
    <phoneticPr fontId="35"/>
  </si>
  <si>
    <t>№</t>
  </si>
  <si>
    <t>氏　名</t>
    <rPh sb="0" eb="1">
      <t>シ</t>
    </rPh>
    <rPh sb="2" eb="3">
      <t>メイ</t>
    </rPh>
    <phoneticPr fontId="35"/>
  </si>
  <si>
    <t>学年</t>
    <rPh sb="0" eb="2">
      <t>ガクネン</t>
    </rPh>
    <phoneticPr fontId="35"/>
  </si>
  <si>
    <t>身長</t>
    <rPh sb="0" eb="2">
      <t>シンチョウ</t>
    </rPh>
    <phoneticPr fontId="35"/>
  </si>
  <si>
    <t>利き腕</t>
    <rPh sb="0" eb="1">
      <t>キ</t>
    </rPh>
    <rPh sb="2" eb="3">
      <t>ウデ</t>
    </rPh>
    <phoneticPr fontId="35"/>
  </si>
  <si>
    <t>右</t>
  </si>
  <si>
    <t>左</t>
  </si>
  <si>
    <t>ﾄﾚｰﾅｰ</t>
    <phoneticPr fontId="35"/>
  </si>
  <si>
    <t>CP3,GK3</t>
    <phoneticPr fontId="35"/>
  </si>
  <si>
    <t>黄/黄</t>
  </si>
  <si>
    <t>黒/黒</t>
  </si>
  <si>
    <t>下関西高校</t>
  </si>
  <si>
    <t>赤/赤</t>
  </si>
  <si>
    <t>青/青</t>
  </si>
  <si>
    <t>赤/黒</t>
  </si>
  <si>
    <t>灰/灰</t>
  </si>
  <si>
    <t>黄/黒</t>
  </si>
  <si>
    <t>紺赤/紺赤</t>
  </si>
  <si>
    <t>水/白</t>
  </si>
  <si>
    <t>黄緑/黒</t>
  </si>
  <si>
    <t>下関工科高校</t>
  </si>
  <si>
    <t>末永慎一</t>
  </si>
  <si>
    <t>下関南高校</t>
  </si>
  <si>
    <t>灰/黒</t>
  </si>
  <si>
    <t>紫/黒</t>
  </si>
  <si>
    <t>黄/紺</t>
  </si>
  <si>
    <t>紺/紺</t>
  </si>
  <si>
    <t>橙/橙</t>
  </si>
  <si>
    <t>紺/黒</t>
  </si>
  <si>
    <t>白/黒</t>
  </si>
  <si>
    <t>イベント開催開始日時</t>
  </si>
  <si>
    <t>イベント開催終了日時</t>
  </si>
  <si>
    <t>イベント種別</t>
  </si>
  <si>
    <t>イベントID:イベント名</t>
  </si>
  <si>
    <t>プログラムグループID:プログラムグループ名</t>
  </si>
  <si>
    <t>プログラムID:プログラム名</t>
  </si>
  <si>
    <t>会場名</t>
  </si>
  <si>
    <t>都道府県</t>
  </si>
  <si>
    <t>市町村</t>
  </si>
  <si>
    <t>参加チームID</t>
  </si>
  <si>
    <t>参加チーム名</t>
  </si>
  <si>
    <t>チーム略名</t>
  </si>
  <si>
    <t>男女別</t>
  </si>
  <si>
    <t>チーム管理者</t>
  </si>
  <si>
    <t>参加者ID</t>
  </si>
  <si>
    <t>所属団体</t>
  </si>
  <si>
    <t>氏名</t>
  </si>
  <si>
    <t>フリガナ</t>
  </si>
  <si>
    <t>会員区分</t>
  </si>
  <si>
    <t>主将(c) / 役職</t>
  </si>
  <si>
    <t>背番号</t>
  </si>
  <si>
    <t>保有資格</t>
  </si>
  <si>
    <t>チーム所属区分</t>
  </si>
  <si>
    <t>役職</t>
  </si>
  <si>
    <t>学年情報</t>
  </si>
  <si>
    <t>学部情報</t>
  </si>
  <si>
    <t>契約状況</t>
  </si>
  <si>
    <t>都道府県大会</t>
  </si>
  <si>
    <t>000025:令和3年度第45回全国高校選抜大会山口県予選会兼第27回中国高校新人大会山口県予選会</t>
  </si>
  <si>
    <t>B035-GH2_2021_h-40:選手/役員登録はこちら</t>
  </si>
  <si>
    <t>B035-H3_2021_h-40:男子参加選手登録</t>
  </si>
  <si>
    <t>下関市体育館　下関中等教育学校体育館</t>
  </si>
  <si>
    <t>山口県</t>
  </si>
  <si>
    <t>下関市向洋町1丁目12-1</t>
  </si>
  <si>
    <t>山口県ハンドボール協会</t>
  </si>
  <si>
    <t>一般会員</t>
  </si>
  <si>
    <t>A</t>
  </si>
  <si>
    <t>チーム役員</t>
  </si>
  <si>
    <t>監督</t>
  </si>
  <si>
    <t>選手</t>
  </si>
  <si>
    <t>B</t>
  </si>
  <si>
    <t>コーチ</t>
  </si>
  <si>
    <t>C</t>
  </si>
  <si>
    <t>選手兼役員</t>
  </si>
  <si>
    <t>マネージャー</t>
  </si>
  <si>
    <t>D</t>
  </si>
  <si>
    <t>なし</t>
  </si>
  <si>
    <t>削除</t>
  </si>
  <si>
    <t>B級審判</t>
  </si>
  <si>
    <t>H-YC2281</t>
  </si>
  <si>
    <t>下関西</t>
  </si>
  <si>
    <t>フジモトマサシ</t>
  </si>
  <si>
    <t>カワムラユウ</t>
  </si>
  <si>
    <t>ヒロオカタイガ</t>
  </si>
  <si>
    <t>ヨネダハルキ</t>
  </si>
  <si>
    <t>タケモリシュンペイ</t>
  </si>
  <si>
    <t>クラシゲハルヒト</t>
  </si>
  <si>
    <t>キクノアツコ</t>
  </si>
  <si>
    <t>スギノコウスケ</t>
  </si>
  <si>
    <t>サカタカンジ</t>
  </si>
  <si>
    <t>H-YC2291</t>
  </si>
  <si>
    <t>下関南</t>
  </si>
  <si>
    <t>オガワタカヒロ</t>
  </si>
  <si>
    <t>ヒグチカンタ</t>
  </si>
  <si>
    <t>カワノリョウタ</t>
  </si>
  <si>
    <t>ヤマモトケイ</t>
  </si>
  <si>
    <t>イナドミユウト</t>
  </si>
  <si>
    <t>ナカモトタケル</t>
  </si>
  <si>
    <t>タケダジュンイチロウ</t>
  </si>
  <si>
    <t>ウキスアキオ</t>
  </si>
  <si>
    <t>コバヤシケンタ</t>
  </si>
  <si>
    <t>シミズソウマ</t>
  </si>
  <si>
    <t>ワタナベジュンタ</t>
  </si>
  <si>
    <t>タナベトウゴ</t>
  </si>
  <si>
    <t>ナガイソウスケ</t>
  </si>
  <si>
    <t>ハマムラトモタカ</t>
  </si>
  <si>
    <t>ヨシオカユウマ</t>
  </si>
  <si>
    <t>コダマシゲキ</t>
  </si>
  <si>
    <t>カトウナズナ</t>
  </si>
  <si>
    <t>カネコアヤネ</t>
  </si>
  <si>
    <t>サカタアイミ</t>
  </si>
  <si>
    <t>H-YC2301</t>
  </si>
  <si>
    <t>下関工科</t>
  </si>
  <si>
    <t>スエナガシンイチ</t>
  </si>
  <si>
    <t>オカダマサオ</t>
  </si>
  <si>
    <t>フクイカンタ</t>
  </si>
  <si>
    <t>タカハシマサト</t>
  </si>
  <si>
    <t>ウエノヨウセイ</t>
  </si>
  <si>
    <t>タムラタケル</t>
  </si>
  <si>
    <t>サノフミアキ</t>
  </si>
  <si>
    <t>ソウノキョウイチロウ</t>
  </si>
  <si>
    <t>タケハラタイヨウ</t>
  </si>
  <si>
    <t>シノダオウガ</t>
  </si>
  <si>
    <t>スエナガタイセイ</t>
  </si>
  <si>
    <t>ウチダショウ</t>
  </si>
  <si>
    <t>MH00000001</t>
    <phoneticPr fontId="3"/>
  </si>
  <si>
    <t>抽選No</t>
    <rPh sb="0" eb="2">
      <t>チュウセン</t>
    </rPh>
    <phoneticPr fontId="3"/>
  </si>
  <si>
    <t>プログラム費種別</t>
  </si>
  <si>
    <t>チームグルーピング</t>
  </si>
  <si>
    <t>チーム特徴</t>
  </si>
  <si>
    <t>ユニフォーム色（CP）①</t>
  </si>
  <si>
    <t>ユニフォーム色（GK）①</t>
  </si>
  <si>
    <t>ユニフォーム色（CP）②</t>
  </si>
  <si>
    <t>ユニフォーム色（GK）②</t>
  </si>
  <si>
    <t>ユニフォーム色（CP）③</t>
  </si>
  <si>
    <t>ユニフォーム色（GK）③</t>
  </si>
  <si>
    <t>備考</t>
  </si>
  <si>
    <t>生年月日</t>
  </si>
  <si>
    <t>身長</t>
  </si>
  <si>
    <t>体重</t>
  </si>
  <si>
    <t>利き腕</t>
  </si>
  <si>
    <t>出身小学校（クラブチーム）</t>
  </si>
  <si>
    <t>出身中学校（クラブチーム）</t>
  </si>
  <si>
    <t>出身高等学校</t>
  </si>
  <si>
    <t>出身大学</t>
  </si>
  <si>
    <t>勤務先</t>
  </si>
  <si>
    <t>人数は少ないですが頑張ります！！</t>
  </si>
  <si>
    <t>赤／赤</t>
  </si>
  <si>
    <t>水／紺</t>
  </si>
  <si>
    <t>白／白</t>
  </si>
  <si>
    <t>桃／黒</t>
  </si>
  <si>
    <t>紫／白</t>
  </si>
  <si>
    <t>黄／黒</t>
  </si>
  <si>
    <t>B1には、”男女別”と入力</t>
    <rPh sb="6" eb="9">
      <t>ダンジョベツ</t>
    </rPh>
    <rPh sb="11" eb="13">
      <t>ニュウリョク</t>
    </rPh>
    <phoneticPr fontId="3"/>
  </si>
  <si>
    <t>プログラム費種別</t>
    <phoneticPr fontId="3"/>
  </si>
  <si>
    <t>MH00000000</t>
    <phoneticPr fontId="3"/>
  </si>
  <si>
    <t>右利き</t>
  </si>
  <si>
    <t>山口県立下関中央工業高等学校</t>
  </si>
  <si>
    <t>山口県立下関工科高等学校</t>
  </si>
  <si>
    <t>データの編集</t>
    <rPh sb="4" eb="6">
      <t>ヘンシュウ</t>
    </rPh>
    <phoneticPr fontId="3"/>
  </si>
  <si>
    <t>MYHANDBALL集計データから</t>
    <rPh sb="10" eb="12">
      <t>シュウケイ</t>
    </rPh>
    <phoneticPr fontId="3"/>
  </si>
  <si>
    <t>プログラムファイル、スコアシートデータに編集する方法</t>
    <phoneticPr fontId="3"/>
  </si>
  <si>
    <t>徳山校</t>
    <phoneticPr fontId="3"/>
  </si>
  <si>
    <t>徳山</t>
    <phoneticPr fontId="3"/>
  </si>
  <si>
    <t>H-YC2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</si>
</sst>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"/>
    <numFmt numFmtId="177" formatCode="m"/>
    <numFmt numFmtId="178" formatCode="d"/>
    <numFmt numFmtId="179" formatCode="aaa"/>
    <numFmt numFmtId="180" formatCode="#"/>
    <numFmt numFmtId="181" formatCode="0;\-0;;@"/>
    <numFmt numFmtId="182" formatCode="0;[Red]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</font>
    <font>
      <sz val="11"/>
      <name val="HGSｺﾞｼｯｸM"/>
      <family val="3"/>
      <charset val="128"/>
    </font>
    <font>
      <sz val="10.5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.5"/>
      <name val="Meiryo UI"/>
      <family val="3"/>
      <charset val="128"/>
    </font>
    <font>
      <sz val="8.5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z val="10.5"/>
      <name val="ＭＳ 明朝"/>
      <family val="1"/>
      <charset val="128"/>
    </font>
    <font>
      <sz val="12"/>
      <name val="Tahoma"/>
      <family val="2"/>
    </font>
    <font>
      <sz val="10.5"/>
      <name val="ＭＳ Ｐ明朝"/>
      <family val="1"/>
      <charset val="128"/>
    </font>
    <font>
      <sz val="10"/>
      <name val="Tahoma"/>
      <family val="2"/>
    </font>
    <font>
      <sz val="6"/>
      <name val="ＭＳ Ｐゴシック"/>
      <family val="3"/>
      <charset val="128"/>
    </font>
    <font>
      <sz val="10.5"/>
      <name val="MS UI Gothic"/>
      <family val="3"/>
      <charset val="128"/>
    </font>
    <font>
      <sz val="10.5"/>
      <name val="Tahoma"/>
      <family val="2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9" fillId="0" borderId="0" applyFill="0" applyProtection="0"/>
    <xf numFmtId="0" fontId="14" fillId="0" borderId="0"/>
  </cellStyleXfs>
  <cellXfs count="30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quotePrefix="1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14" fontId="5" fillId="0" borderId="0" xfId="0" applyNumberFormat="1" applyFont="1">
      <alignment vertical="center"/>
    </xf>
    <xf numFmtId="176" fontId="0" fillId="2" borderId="0" xfId="0" applyNumberFormat="1" applyFill="1">
      <alignment vertical="center"/>
    </xf>
    <xf numFmtId="0" fontId="0" fillId="0" borderId="0" xfId="0" applyAlignment="1">
      <alignment horizontal="left" vertical="center"/>
    </xf>
    <xf numFmtId="0" fontId="0" fillId="2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4" fontId="2" fillId="0" borderId="0" xfId="0" applyNumberFormat="1" applyFont="1">
      <alignment vertical="center"/>
    </xf>
    <xf numFmtId="177" fontId="0" fillId="2" borderId="0" xfId="0" applyNumberFormat="1" applyFill="1" applyProtection="1">
      <alignment vertical="center"/>
      <protection locked="0"/>
    </xf>
    <xf numFmtId="178" fontId="0" fillId="2" borderId="0" xfId="0" applyNumberFormat="1" applyFill="1" applyProtection="1">
      <alignment vertical="center"/>
      <protection locked="0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179" fontId="0" fillId="2" borderId="0" xfId="0" applyNumberFormat="1" applyFill="1" applyAlignment="1" applyProtection="1">
      <alignment horizontal="right" vertical="center"/>
      <protection locked="0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8" fillId="2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8" xfId="0" applyFont="1" applyBorder="1">
      <alignment vertical="center"/>
    </xf>
    <xf numFmtId="0" fontId="0" fillId="2" borderId="12" xfId="0" applyFill="1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180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180" fontId="0" fillId="0" borderId="25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180" fontId="0" fillId="0" borderId="29" xfId="0" applyNumberFormat="1" applyBorder="1">
      <alignment vertical="center"/>
    </xf>
    <xf numFmtId="180" fontId="0" fillId="0" borderId="30" xfId="0" applyNumberFormat="1" applyBorder="1">
      <alignment vertical="center"/>
    </xf>
    <xf numFmtId="0" fontId="14" fillId="0" borderId="0" xfId="0" applyFont="1" applyAlignment="1">
      <alignment horizontal="left"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80" fontId="0" fillId="0" borderId="33" xfId="0" applyNumberFormat="1" applyBorder="1">
      <alignment vertical="center"/>
    </xf>
    <xf numFmtId="0" fontId="17" fillId="0" borderId="0" xfId="0" applyFont="1" applyAlignment="1">
      <alignment horizontal="center" vertical="center" wrapText="1"/>
    </xf>
    <xf numFmtId="0" fontId="0" fillId="4" borderId="0" xfId="0" applyFill="1">
      <alignment vertical="center"/>
    </xf>
    <xf numFmtId="0" fontId="18" fillId="0" borderId="0" xfId="0" applyFont="1" applyAlignment="1">
      <alignment horizontal="left" vertical="center"/>
    </xf>
    <xf numFmtId="0" fontId="19" fillId="0" borderId="36" xfId="1" applyFill="1" applyBorder="1" applyProtection="1"/>
    <xf numFmtId="0" fontId="0" fillId="0" borderId="37" xfId="0" applyBorder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8" fillId="0" borderId="37" xfId="0" applyFont="1" applyBorder="1" applyAlignment="1">
      <alignment horizontal="center" vertical="center"/>
    </xf>
    <xf numFmtId="0" fontId="19" fillId="0" borderId="42" xfId="1" applyFill="1" applyBorder="1" applyProtection="1"/>
    <xf numFmtId="0" fontId="21" fillId="0" borderId="45" xfId="0" applyFont="1" applyBorder="1">
      <alignment vertical="center"/>
    </xf>
    <xf numFmtId="0" fontId="21" fillId="0" borderId="47" xfId="0" applyFont="1" applyBorder="1">
      <alignment vertical="center"/>
    </xf>
    <xf numFmtId="0" fontId="21" fillId="0" borderId="4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4" fillId="0" borderId="51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41" xfId="0" applyFont="1" applyBorder="1">
      <alignment vertical="center"/>
    </xf>
    <xf numFmtId="0" fontId="21" fillId="0" borderId="51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56" xfId="0" applyFont="1" applyBorder="1">
      <alignment vertical="center"/>
    </xf>
    <xf numFmtId="0" fontId="21" fillId="0" borderId="58" xfId="0" applyFont="1" applyBorder="1">
      <alignment vertical="center"/>
    </xf>
    <xf numFmtId="0" fontId="21" fillId="0" borderId="57" xfId="0" applyFont="1" applyBorder="1">
      <alignment vertical="center"/>
    </xf>
    <xf numFmtId="0" fontId="21" fillId="0" borderId="40" xfId="0" applyFont="1" applyBorder="1" applyAlignment="1">
      <alignment horizontal="left" vertical="center"/>
    </xf>
    <xf numFmtId="0" fontId="21" fillId="0" borderId="41" xfId="0" applyFont="1" applyBorder="1">
      <alignment vertical="center"/>
    </xf>
    <xf numFmtId="0" fontId="21" fillId="0" borderId="51" xfId="0" applyFont="1" applyBorder="1" applyAlignment="1">
      <alignment horizontal="left" vertical="center"/>
    </xf>
    <xf numFmtId="0" fontId="28" fillId="0" borderId="41" xfId="0" applyFont="1" applyBorder="1" applyAlignment="1">
      <alignment horizontal="right" vertical="center"/>
    </xf>
    <xf numFmtId="0" fontId="21" fillId="0" borderId="71" xfId="0" applyFont="1" applyBorder="1">
      <alignment vertical="center"/>
    </xf>
    <xf numFmtId="0" fontId="21" fillId="0" borderId="5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21" fillId="0" borderId="77" xfId="0" applyFont="1" applyBorder="1">
      <alignment vertical="center"/>
    </xf>
    <xf numFmtId="0" fontId="21" fillId="0" borderId="78" xfId="0" applyFont="1" applyBorder="1" applyAlignment="1">
      <alignment horizontal="center" vertical="center"/>
    </xf>
    <xf numFmtId="0" fontId="21" fillId="0" borderId="77" xfId="0" applyFont="1" applyBorder="1" applyAlignment="1">
      <alignment vertical="center" shrinkToFit="1"/>
    </xf>
    <xf numFmtId="0" fontId="21" fillId="0" borderId="78" xfId="0" applyFont="1" applyBorder="1" applyAlignment="1">
      <alignment horizontal="center" vertical="center" shrinkToFit="1"/>
    </xf>
    <xf numFmtId="0" fontId="21" fillId="0" borderId="80" xfId="0" applyFont="1" applyBorder="1" applyAlignment="1">
      <alignment horizontal="center" vertical="center"/>
    </xf>
    <xf numFmtId="0" fontId="21" fillId="0" borderId="85" xfId="0" applyFont="1" applyBorder="1">
      <alignment vertical="center"/>
    </xf>
    <xf numFmtId="0" fontId="21" fillId="0" borderId="86" xfId="0" applyFont="1" applyBorder="1" applyAlignment="1">
      <alignment horizontal="center" vertical="center"/>
    </xf>
    <xf numFmtId="0" fontId="21" fillId="0" borderId="85" xfId="0" applyFont="1" applyBorder="1" applyAlignment="1">
      <alignment vertical="center" shrinkToFit="1"/>
    </xf>
    <xf numFmtId="0" fontId="21" fillId="0" borderId="8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/>
    </xf>
    <xf numFmtId="0" fontId="21" fillId="0" borderId="89" xfId="0" applyFont="1" applyBorder="1">
      <alignment vertical="center"/>
    </xf>
    <xf numFmtId="0" fontId="21" fillId="0" borderId="90" xfId="0" applyFont="1" applyBorder="1" applyAlignment="1">
      <alignment horizontal="center" vertical="center"/>
    </xf>
    <xf numFmtId="0" fontId="21" fillId="0" borderId="89" xfId="0" applyFont="1" applyBorder="1" applyAlignment="1">
      <alignment vertical="center" shrinkToFit="1"/>
    </xf>
    <xf numFmtId="0" fontId="21" fillId="0" borderId="90" xfId="0" applyFont="1" applyBorder="1" applyAlignment="1">
      <alignment horizontal="center" vertical="center" shrinkToFit="1"/>
    </xf>
    <xf numFmtId="0" fontId="21" fillId="0" borderId="92" xfId="0" applyFont="1" applyBorder="1" applyAlignment="1">
      <alignment horizontal="center" vertical="center"/>
    </xf>
    <xf numFmtId="0" fontId="21" fillId="0" borderId="53" xfId="0" applyFont="1" applyBorder="1">
      <alignment vertical="center"/>
    </xf>
    <xf numFmtId="0" fontId="21" fillId="0" borderId="52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6" xfId="0" applyFont="1" applyBorder="1">
      <alignment vertical="center"/>
    </xf>
    <xf numFmtId="0" fontId="21" fillId="0" borderId="7" xfId="0" applyFont="1" applyBorder="1">
      <alignment vertical="center"/>
    </xf>
    <xf numFmtId="181" fontId="21" fillId="0" borderId="0" xfId="0" applyNumberFormat="1" applyFont="1">
      <alignment vertical="center"/>
    </xf>
    <xf numFmtId="0" fontId="21" fillId="0" borderId="101" xfId="0" applyFont="1" applyBorder="1">
      <alignment vertical="center"/>
    </xf>
    <xf numFmtId="0" fontId="31" fillId="0" borderId="102" xfId="2" applyFont="1" applyBorder="1"/>
    <xf numFmtId="0" fontId="32" fillId="0" borderId="103" xfId="2" applyFont="1" applyBorder="1" applyAlignment="1">
      <alignment horizontal="center"/>
    </xf>
    <xf numFmtId="0" fontId="31" fillId="0" borderId="102" xfId="2" applyFont="1" applyBorder="1" applyAlignment="1">
      <alignment horizontal="left" vertical="center"/>
    </xf>
    <xf numFmtId="0" fontId="31" fillId="0" borderId="104" xfId="2" applyFont="1" applyBorder="1" applyAlignment="1">
      <alignment horizontal="center" vertical="center"/>
    </xf>
    <xf numFmtId="0" fontId="31" fillId="0" borderId="103" xfId="2" applyFont="1" applyBorder="1" applyAlignment="1">
      <alignment horizontal="center" vertical="center" shrinkToFit="1"/>
    </xf>
    <xf numFmtId="0" fontId="14" fillId="0" borderId="0" xfId="2"/>
    <xf numFmtId="0" fontId="33" fillId="0" borderId="82" xfId="2" applyFont="1" applyBorder="1" applyAlignment="1">
      <alignment vertical="center"/>
    </xf>
    <xf numFmtId="0" fontId="31" fillId="0" borderId="84" xfId="2" applyFont="1" applyBorder="1" applyAlignment="1">
      <alignment vertical="center"/>
    </xf>
    <xf numFmtId="0" fontId="31" fillId="0" borderId="77" xfId="2" applyFont="1" applyBorder="1" applyAlignment="1">
      <alignment horizontal="center" vertical="center"/>
    </xf>
    <xf numFmtId="0" fontId="30" fillId="0" borderId="80" xfId="2" applyFont="1" applyBorder="1" applyAlignment="1">
      <alignment horizontal="left" vertical="center"/>
    </xf>
    <xf numFmtId="0" fontId="30" fillId="0" borderId="79" xfId="2" applyFont="1" applyBorder="1" applyAlignment="1">
      <alignment horizontal="right" vertical="center"/>
    </xf>
    <xf numFmtId="0" fontId="33" fillId="0" borderId="78" xfId="2" applyFont="1" applyBorder="1" applyAlignment="1">
      <alignment horizontal="right" vertical="center" indent="1"/>
    </xf>
    <xf numFmtId="0" fontId="33" fillId="0" borderId="85" xfId="2" applyFont="1" applyBorder="1" applyAlignment="1">
      <alignment vertical="center"/>
    </xf>
    <xf numFmtId="0" fontId="31" fillId="0" borderId="86" xfId="2" applyFont="1" applyBorder="1" applyAlignment="1">
      <alignment vertical="center"/>
    </xf>
    <xf numFmtId="0" fontId="31" fillId="0" borderId="85" xfId="2" applyFont="1" applyBorder="1" applyAlignment="1">
      <alignment horizontal="center" vertical="center"/>
    </xf>
    <xf numFmtId="0" fontId="30" fillId="0" borderId="30" xfId="2" applyFont="1" applyBorder="1" applyAlignment="1">
      <alignment horizontal="left" vertical="center"/>
    </xf>
    <xf numFmtId="0" fontId="30" fillId="0" borderId="87" xfId="2" applyFont="1" applyBorder="1" applyAlignment="1">
      <alignment horizontal="right" vertical="center"/>
    </xf>
    <xf numFmtId="0" fontId="33" fillId="0" borderId="86" xfId="2" applyFont="1" applyBorder="1" applyAlignment="1">
      <alignment horizontal="right" vertical="center" indent="1"/>
    </xf>
    <xf numFmtId="0" fontId="33" fillId="0" borderId="89" xfId="2" applyFont="1" applyBorder="1" applyAlignment="1">
      <alignment vertical="center"/>
    </xf>
    <xf numFmtId="0" fontId="31" fillId="0" borderId="90" xfId="2" applyFont="1" applyBorder="1" applyAlignment="1">
      <alignment vertical="center"/>
    </xf>
    <xf numFmtId="0" fontId="31" fillId="0" borderId="89" xfId="2" applyFont="1" applyBorder="1" applyAlignment="1">
      <alignment horizontal="center" vertical="center"/>
    </xf>
    <xf numFmtId="0" fontId="30" fillId="0" borderId="92" xfId="2" applyFont="1" applyBorder="1" applyAlignment="1">
      <alignment horizontal="left" vertical="center"/>
    </xf>
    <xf numFmtId="0" fontId="30" fillId="0" borderId="91" xfId="2" applyFont="1" applyBorder="1" applyAlignment="1">
      <alignment horizontal="right" vertical="center"/>
    </xf>
    <xf numFmtId="0" fontId="33" fillId="0" borderId="90" xfId="2" applyFont="1" applyBorder="1" applyAlignment="1">
      <alignment horizontal="right" vertical="center" indent="1"/>
    </xf>
    <xf numFmtId="0" fontId="31" fillId="0" borderId="105" xfId="2" applyFont="1" applyBorder="1" applyAlignment="1">
      <alignment vertical="center"/>
    </xf>
    <xf numFmtId="0" fontId="36" fillId="0" borderId="105" xfId="2" applyFont="1" applyBorder="1" applyAlignment="1">
      <alignment horizontal="center" vertical="center"/>
    </xf>
    <xf numFmtId="0" fontId="31" fillId="0" borderId="105" xfId="2" applyFont="1" applyBorder="1" applyAlignment="1">
      <alignment horizontal="center" vertical="center"/>
    </xf>
    <xf numFmtId="0" fontId="33" fillId="0" borderId="105" xfId="2" applyFont="1" applyBorder="1" applyAlignment="1">
      <alignment horizontal="center" vertical="center"/>
    </xf>
    <xf numFmtId="0" fontId="31" fillId="0" borderId="80" xfId="2" applyFont="1" applyBorder="1" applyAlignment="1">
      <alignment horizontal="center" vertical="center"/>
    </xf>
    <xf numFmtId="0" fontId="36" fillId="0" borderId="80" xfId="2" applyFont="1" applyBorder="1" applyAlignment="1">
      <alignment horizontal="center" vertical="center"/>
    </xf>
    <xf numFmtId="0" fontId="37" fillId="0" borderId="80" xfId="2" applyFont="1" applyBorder="1" applyAlignment="1">
      <alignment horizontal="center" vertical="center"/>
    </xf>
    <xf numFmtId="0" fontId="31" fillId="0" borderId="30" xfId="2" applyFont="1" applyBorder="1" applyAlignment="1">
      <alignment horizontal="center" vertical="center"/>
    </xf>
    <xf numFmtId="0" fontId="36" fillId="0" borderId="30" xfId="2" applyFont="1" applyBorder="1" applyAlignment="1">
      <alignment horizontal="center" vertical="center"/>
    </xf>
    <xf numFmtId="0" fontId="37" fillId="0" borderId="30" xfId="2" applyFont="1" applyBorder="1" applyAlignment="1">
      <alignment horizontal="center" vertical="center"/>
    </xf>
    <xf numFmtId="0" fontId="31" fillId="0" borderId="92" xfId="2" applyFont="1" applyBorder="1" applyAlignment="1">
      <alignment horizontal="center" vertical="center"/>
    </xf>
    <xf numFmtId="0" fontId="14" fillId="0" borderId="92" xfId="2" applyBorder="1" applyAlignment="1">
      <alignment horizontal="center" vertical="center"/>
    </xf>
    <xf numFmtId="0" fontId="37" fillId="0" borderId="92" xfId="2" applyFont="1" applyBorder="1" applyAlignment="1">
      <alignment horizontal="center" vertical="center"/>
    </xf>
    <xf numFmtId="0" fontId="31" fillId="0" borderId="102" xfId="2" applyFont="1" applyBorder="1" applyAlignment="1">
      <alignment vertical="center"/>
    </xf>
    <xf numFmtId="0" fontId="38" fillId="0" borderId="103" xfId="2" applyFont="1" applyBorder="1" applyAlignment="1">
      <alignment horizontal="right" vertical="center"/>
    </xf>
    <xf numFmtId="0" fontId="31" fillId="0" borderId="103" xfId="2" applyFont="1" applyBorder="1" applyAlignment="1">
      <alignment horizontal="center" vertical="center"/>
    </xf>
    <xf numFmtId="0" fontId="39" fillId="0" borderId="37" xfId="2" applyFont="1" applyBorder="1" applyAlignment="1">
      <alignment horizontal="right" vertical="center" shrinkToFit="1"/>
    </xf>
    <xf numFmtId="0" fontId="31" fillId="0" borderId="106" xfId="2" applyFont="1" applyBorder="1" applyAlignment="1">
      <alignment horizontal="center" vertical="center" shrinkToFit="1"/>
    </xf>
    <xf numFmtId="0" fontId="31" fillId="0" borderId="107" xfId="2" applyFont="1" applyBorder="1" applyAlignment="1">
      <alignment horizontal="center" vertical="center" shrinkToFit="1"/>
    </xf>
    <xf numFmtId="22" fontId="0" fillId="0" borderId="0" xfId="0" applyNumberFormat="1">
      <alignment vertical="center"/>
    </xf>
    <xf numFmtId="14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23" fillId="0" borderId="0" xfId="0" applyFont="1">
      <alignment vertical="center"/>
    </xf>
    <xf numFmtId="0" fontId="4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 shrinkToFit="1"/>
    </xf>
    <xf numFmtId="0" fontId="23" fillId="0" borderId="0" xfId="0" applyFont="1" applyAlignment="1">
      <alignment horizontal="distributed" vertical="distributed"/>
    </xf>
    <xf numFmtId="0" fontId="4" fillId="0" borderId="37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41" xfId="0" applyFont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176" fontId="21" fillId="0" borderId="49" xfId="0" applyNumberFormat="1" applyFont="1" applyBorder="1" applyAlignment="1">
      <alignment horizontal="center" vertical="center"/>
    </xf>
    <xf numFmtId="176" fontId="21" fillId="0" borderId="47" xfId="0" applyNumberFormat="1" applyFont="1" applyBorder="1" applyAlignment="1">
      <alignment horizontal="center" vertical="center"/>
    </xf>
    <xf numFmtId="177" fontId="21" fillId="0" borderId="47" xfId="0" applyNumberFormat="1" applyFont="1" applyBorder="1" applyAlignment="1">
      <alignment horizontal="center" vertical="center"/>
    </xf>
    <xf numFmtId="178" fontId="21" fillId="0" borderId="47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6" xfId="0" applyFont="1" applyBorder="1" applyAlignment="1">
      <alignment horizontal="left" vertical="center" shrinkToFit="1"/>
    </xf>
    <xf numFmtId="0" fontId="21" fillId="0" borderId="7" xfId="0" applyFont="1" applyBorder="1" applyAlignment="1">
      <alignment horizontal="left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shrinkToFit="1"/>
    </xf>
    <xf numFmtId="0" fontId="21" fillId="0" borderId="74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 shrinkToFit="1"/>
    </xf>
    <xf numFmtId="0" fontId="21" fillId="0" borderId="87" xfId="0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 shrinkToFit="1"/>
    </xf>
    <xf numFmtId="0" fontId="21" fillId="0" borderId="88" xfId="0" applyFont="1" applyBorder="1" applyAlignment="1">
      <alignment horizontal="right" vertical="center"/>
    </xf>
    <xf numFmtId="0" fontId="21" fillId="0" borderId="87" xfId="0" applyFont="1" applyBorder="1" applyAlignment="1">
      <alignment horizontal="right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 shrinkToFit="1"/>
    </xf>
    <xf numFmtId="0" fontId="21" fillId="0" borderId="79" xfId="0" applyFont="1" applyBorder="1" applyAlignment="1">
      <alignment horizontal="center" vertical="center" shrinkToFit="1"/>
    </xf>
    <xf numFmtId="0" fontId="21" fillId="0" borderId="78" xfId="0" applyFont="1" applyBorder="1" applyAlignment="1">
      <alignment horizontal="center" vertical="center" shrinkToFit="1"/>
    </xf>
    <xf numFmtId="0" fontId="21" fillId="0" borderId="81" xfId="0" applyFont="1" applyBorder="1" applyAlignment="1">
      <alignment horizontal="right" vertical="center"/>
    </xf>
    <xf numFmtId="0" fontId="21" fillId="0" borderId="79" xfId="0" applyFont="1" applyBorder="1" applyAlignment="1">
      <alignment horizontal="right" vertical="center"/>
    </xf>
    <xf numFmtId="0" fontId="21" fillId="0" borderId="82" xfId="0" applyFont="1" applyBorder="1" applyAlignment="1">
      <alignment horizontal="center" vertical="center" shrinkToFit="1"/>
    </xf>
    <xf numFmtId="0" fontId="21" fillId="0" borderId="83" xfId="0" applyFont="1" applyBorder="1" applyAlignment="1">
      <alignment horizontal="center" vertical="center" shrinkToFit="1"/>
    </xf>
    <xf numFmtId="0" fontId="21" fillId="0" borderId="84" xfId="0" applyFont="1" applyBorder="1" applyAlignment="1">
      <alignment horizontal="center" vertical="center" shrinkToFit="1"/>
    </xf>
    <xf numFmtId="0" fontId="21" fillId="0" borderId="77" xfId="0" applyFont="1" applyBorder="1" applyAlignment="1">
      <alignment horizontal="center" vertical="center"/>
    </xf>
    <xf numFmtId="0" fontId="21" fillId="0" borderId="7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 shrinkToFit="1"/>
    </xf>
    <xf numFmtId="0" fontId="21" fillId="0" borderId="91" xfId="0" applyFont="1" applyBorder="1" applyAlignment="1">
      <alignment horizontal="center" vertical="center" shrinkToFit="1"/>
    </xf>
    <xf numFmtId="0" fontId="21" fillId="0" borderId="90" xfId="0" applyFont="1" applyBorder="1" applyAlignment="1">
      <alignment horizontal="center" vertical="center" shrinkToFit="1"/>
    </xf>
    <xf numFmtId="0" fontId="21" fillId="0" borderId="93" xfId="0" applyFont="1" applyBorder="1" applyAlignment="1">
      <alignment horizontal="right" vertical="center"/>
    </xf>
    <xf numFmtId="0" fontId="21" fillId="0" borderId="91" xfId="0" applyFont="1" applyBorder="1" applyAlignment="1">
      <alignment horizontal="right" vertical="center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shrinkToFit="1"/>
    </xf>
    <xf numFmtId="180" fontId="21" fillId="0" borderId="85" xfId="0" applyNumberFormat="1" applyFont="1" applyBorder="1" applyAlignment="1">
      <alignment horizontal="center" vertical="center" shrinkToFit="1"/>
    </xf>
    <xf numFmtId="180" fontId="21" fillId="0" borderId="87" xfId="0" applyNumberFormat="1" applyFont="1" applyBorder="1" applyAlignment="1">
      <alignment horizontal="center" vertical="center" shrinkToFit="1"/>
    </xf>
    <xf numFmtId="180" fontId="21" fillId="0" borderId="86" xfId="0" applyNumberFormat="1" applyFont="1" applyBorder="1" applyAlignment="1">
      <alignment horizontal="center" vertical="center" shrinkToFit="1"/>
    </xf>
    <xf numFmtId="0" fontId="8" fillId="0" borderId="96" xfId="0" applyFont="1" applyBorder="1" applyAlignment="1">
      <alignment horizontal="center" vertical="center" shrinkToFit="1"/>
    </xf>
    <xf numFmtId="0" fontId="8" fillId="0" borderId="88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2" xfId="0" applyFont="1" applyBorder="1" applyAlignment="1">
      <alignment horizontal="center" vertical="center" shrinkToFit="1"/>
    </xf>
    <xf numFmtId="180" fontId="21" fillId="0" borderId="89" xfId="0" applyNumberFormat="1" applyFont="1" applyBorder="1" applyAlignment="1">
      <alignment horizontal="center" vertical="center" shrinkToFit="1"/>
    </xf>
    <xf numFmtId="180" fontId="21" fillId="0" borderId="91" xfId="0" applyNumberFormat="1" applyFont="1" applyBorder="1" applyAlignment="1">
      <alignment horizontal="center" vertical="center" shrinkToFit="1"/>
    </xf>
    <xf numFmtId="180" fontId="21" fillId="0" borderId="90" xfId="0" applyNumberFormat="1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180" fontId="21" fillId="0" borderId="77" xfId="0" applyNumberFormat="1" applyFont="1" applyBorder="1" applyAlignment="1">
      <alignment horizontal="center" vertical="center" shrinkToFit="1"/>
    </xf>
    <xf numFmtId="180" fontId="21" fillId="0" borderId="79" xfId="0" applyNumberFormat="1" applyFont="1" applyBorder="1" applyAlignment="1">
      <alignment horizontal="center" vertical="center" shrinkToFit="1"/>
    </xf>
    <xf numFmtId="180" fontId="21" fillId="0" borderId="78" xfId="0" applyNumberFormat="1" applyFont="1" applyBorder="1" applyAlignment="1">
      <alignment horizontal="center" vertical="center" shrinkToFit="1"/>
    </xf>
    <xf numFmtId="0" fontId="8" fillId="0" borderId="94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95" xfId="0" applyFont="1" applyBorder="1" applyAlignment="1">
      <alignment horizontal="center" vertical="center" shrinkToFit="1"/>
    </xf>
    <xf numFmtId="0" fontId="21" fillId="0" borderId="100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</cellXfs>
  <cellStyles count="3">
    <cellStyle name="標準" xfId="0" builtinId="0"/>
    <cellStyle name="標準 2" xfId="1" xr:uid="{35FE88F6-CB2B-47AC-BE31-DB86B0423C1E}"/>
    <cellStyle name="標準 3" xfId="2" xr:uid="{EFD051E6-3207-4DA7-94AC-FDF36C8F23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127000</xdr:colOff>
          <xdr:row>541</xdr:row>
          <xdr:rowOff>69850</xdr:rowOff>
        </xdr:from>
        <xdr:to>
          <xdr:col>47</xdr:col>
          <xdr:colOff>0</xdr:colOff>
          <xdr:row>543</xdr:row>
          <xdr:rowOff>184150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956A1-BA40-4504-A579-F52961C47BC1}">
  <dimension ref="A1:H102"/>
  <sheetViews>
    <sheetView tabSelected="1" workbookViewId="0">
      <selection activeCell="B1" sqref="B1"/>
    </sheetView>
  </sheetViews>
  <sheetFormatPr defaultRowHeight="19" customHeight="1" x14ac:dyDescent="0.55000000000000004"/>
  <cols>
    <col min="1" max="1" width="1" style="1" customWidth="1"/>
    <col min="2" max="2" width="2.5" style="1" customWidth="1"/>
    <col min="3" max="3" width="4.83203125" style="1" customWidth="1"/>
    <col min="4" max="4" width="27.1640625" style="1" customWidth="1"/>
    <col min="5" max="5" width="7.33203125" style="1" customWidth="1"/>
    <col min="6" max="6" width="35.33203125" style="1" customWidth="1"/>
    <col min="7" max="7" width="8.6640625" style="1"/>
    <col min="8" max="8" width="13.4140625" style="1" bestFit="1" customWidth="1"/>
    <col min="9" max="9" width="8.6640625" style="1"/>
    <col min="10" max="10" width="9.75" style="1" bestFit="1" customWidth="1"/>
    <col min="11" max="16384" width="8.6640625" style="1"/>
  </cols>
  <sheetData>
    <row r="1" spans="1:6" ht="26" customHeight="1" x14ac:dyDescent="0.55000000000000004">
      <c r="A1" s="159" t="s">
        <v>445</v>
      </c>
    </row>
    <row r="2" spans="1:6" ht="26" customHeight="1" x14ac:dyDescent="0.55000000000000004">
      <c r="A2" s="158"/>
      <c r="B2" s="159" t="s">
        <v>446</v>
      </c>
    </row>
    <row r="3" spans="1:6" ht="19" customHeight="1" x14ac:dyDescent="0.55000000000000004">
      <c r="A3" s="4" t="s">
        <v>0</v>
      </c>
    </row>
    <row r="4" spans="1:6" ht="19" customHeight="1" x14ac:dyDescent="0.55000000000000004">
      <c r="B4" s="1">
        <v>1</v>
      </c>
      <c r="C4" s="1" t="s">
        <v>26</v>
      </c>
      <c r="F4" s="1" t="s">
        <v>29</v>
      </c>
    </row>
    <row r="5" spans="1:6" ht="19" customHeight="1" x14ac:dyDescent="0.55000000000000004">
      <c r="C5" s="2" t="s">
        <v>1</v>
      </c>
      <c r="D5" s="1" t="s">
        <v>2</v>
      </c>
      <c r="F5" s="1" t="s">
        <v>28</v>
      </c>
    </row>
    <row r="6" spans="1:6" ht="19" customHeight="1" x14ac:dyDescent="0.55000000000000004">
      <c r="C6" s="3" t="s">
        <v>7</v>
      </c>
      <c r="D6" s="1" t="s">
        <v>5</v>
      </c>
    </row>
    <row r="7" spans="1:6" ht="19" customHeight="1" x14ac:dyDescent="0.55000000000000004">
      <c r="C7" s="3" t="s">
        <v>8</v>
      </c>
      <c r="D7" s="1" t="s">
        <v>6</v>
      </c>
    </row>
    <row r="8" spans="1:6" ht="19" customHeight="1" x14ac:dyDescent="0.55000000000000004">
      <c r="C8" s="3" t="s">
        <v>9</v>
      </c>
      <c r="D8" s="1" t="s">
        <v>14</v>
      </c>
    </row>
    <row r="9" spans="1:6" ht="19" customHeight="1" x14ac:dyDescent="0.55000000000000004">
      <c r="C9" s="3" t="s">
        <v>10</v>
      </c>
      <c r="D9" s="1" t="s">
        <v>3</v>
      </c>
    </row>
    <row r="10" spans="1:6" ht="19" customHeight="1" x14ac:dyDescent="0.55000000000000004">
      <c r="C10" s="3" t="s">
        <v>11</v>
      </c>
      <c r="D10" s="1" t="s">
        <v>27</v>
      </c>
    </row>
    <row r="11" spans="1:6" ht="19" customHeight="1" x14ac:dyDescent="0.55000000000000004">
      <c r="C11" s="3" t="s">
        <v>12</v>
      </c>
      <c r="D11" s="1" t="s">
        <v>4</v>
      </c>
    </row>
    <row r="12" spans="1:6" ht="19" customHeight="1" x14ac:dyDescent="0.55000000000000004">
      <c r="C12" s="3" t="s">
        <v>13</v>
      </c>
      <c r="D12" s="1" t="s">
        <v>15</v>
      </c>
    </row>
    <row r="13" spans="1:6" ht="19" customHeight="1" x14ac:dyDescent="0.55000000000000004">
      <c r="C13" s="3" t="s">
        <v>23</v>
      </c>
      <c r="D13" s="1" t="s">
        <v>34</v>
      </c>
    </row>
    <row r="14" spans="1:6" ht="19" customHeight="1" x14ac:dyDescent="0.55000000000000004">
      <c r="C14" s="3" t="s">
        <v>16</v>
      </c>
      <c r="D14" s="1" t="s">
        <v>17</v>
      </c>
    </row>
    <row r="15" spans="1:6" ht="19" customHeight="1" x14ac:dyDescent="0.55000000000000004">
      <c r="C15" s="3" t="s">
        <v>18</v>
      </c>
      <c r="D15" s="1" t="s">
        <v>19</v>
      </c>
    </row>
    <row r="16" spans="1:6" ht="19" customHeight="1" x14ac:dyDescent="0.55000000000000004">
      <c r="C16" s="3" t="s">
        <v>24</v>
      </c>
      <c r="D16" s="1" t="s">
        <v>20</v>
      </c>
    </row>
    <row r="17" spans="1:4" ht="19" customHeight="1" x14ac:dyDescent="0.55000000000000004">
      <c r="C17" s="3" t="s">
        <v>22</v>
      </c>
      <c r="D17" s="1" t="s">
        <v>21</v>
      </c>
    </row>
    <row r="18" spans="1:4" ht="19" customHeight="1" x14ac:dyDescent="0.55000000000000004">
      <c r="D18" s="1" t="s">
        <v>25</v>
      </c>
    </row>
    <row r="19" spans="1:4" ht="19" customHeight="1" x14ac:dyDescent="0.55000000000000004">
      <c r="C19" s="1" t="s">
        <v>30</v>
      </c>
      <c r="D19" s="1" t="s">
        <v>31</v>
      </c>
    </row>
    <row r="20" spans="1:4" ht="19" customHeight="1" x14ac:dyDescent="0.55000000000000004">
      <c r="D20" s="1" t="s">
        <v>32</v>
      </c>
    </row>
    <row r="22" spans="1:4" ht="19" customHeight="1" x14ac:dyDescent="0.55000000000000004">
      <c r="A22" s="4" t="s">
        <v>444</v>
      </c>
    </row>
    <row r="23" spans="1:4" ht="19" customHeight="1" x14ac:dyDescent="0.55000000000000004">
      <c r="B23" s="1">
        <v>2</v>
      </c>
      <c r="C23" s="1" t="s">
        <v>33</v>
      </c>
    </row>
    <row r="24" spans="1:4" ht="19" customHeight="1" x14ac:dyDescent="0.55000000000000004">
      <c r="C24" s="2" t="s">
        <v>1</v>
      </c>
      <c r="D24" s="1" t="s">
        <v>36</v>
      </c>
    </row>
    <row r="25" spans="1:4" ht="19" customHeight="1" x14ac:dyDescent="0.55000000000000004">
      <c r="C25" s="3" t="s">
        <v>7</v>
      </c>
      <c r="D25" s="1" t="s">
        <v>37</v>
      </c>
    </row>
    <row r="26" spans="1:4" ht="19" customHeight="1" x14ac:dyDescent="0.55000000000000004">
      <c r="C26" s="3" t="s">
        <v>8</v>
      </c>
      <c r="D26" s="1" t="s">
        <v>35</v>
      </c>
    </row>
    <row r="27" spans="1:4" ht="19" customHeight="1" x14ac:dyDescent="0.55000000000000004">
      <c r="C27" s="5" t="s">
        <v>38</v>
      </c>
      <c r="D27" s="1" t="s">
        <v>40</v>
      </c>
    </row>
    <row r="28" spans="1:4" ht="19" customHeight="1" x14ac:dyDescent="0.55000000000000004">
      <c r="C28" s="3" t="s">
        <v>7</v>
      </c>
      <c r="D28" s="1" t="s">
        <v>46</v>
      </c>
    </row>
    <row r="29" spans="1:4" ht="19" customHeight="1" x14ac:dyDescent="0.55000000000000004">
      <c r="C29" s="3" t="s">
        <v>8</v>
      </c>
      <c r="D29" s="1" t="s">
        <v>47</v>
      </c>
    </row>
    <row r="30" spans="1:4" ht="19" customHeight="1" x14ac:dyDescent="0.55000000000000004">
      <c r="C30" s="3" t="s">
        <v>9</v>
      </c>
      <c r="D30" s="1" t="s">
        <v>48</v>
      </c>
    </row>
    <row r="31" spans="1:4" ht="19" customHeight="1" x14ac:dyDescent="0.55000000000000004">
      <c r="C31" s="3" t="s">
        <v>10</v>
      </c>
      <c r="D31" s="1" t="s">
        <v>49</v>
      </c>
    </row>
    <row r="32" spans="1:4" ht="19" customHeight="1" x14ac:dyDescent="0.55000000000000004">
      <c r="C32" s="5" t="s">
        <v>42</v>
      </c>
      <c r="D32" s="1" t="s">
        <v>41</v>
      </c>
    </row>
    <row r="33" spans="3:4" ht="19" customHeight="1" x14ac:dyDescent="0.55000000000000004">
      <c r="C33" s="3"/>
      <c r="D33" s="1" t="s">
        <v>50</v>
      </c>
    </row>
    <row r="34" spans="3:4" ht="19" customHeight="1" x14ac:dyDescent="0.55000000000000004">
      <c r="C34" s="5" t="s">
        <v>43</v>
      </c>
      <c r="D34" s="1" t="s">
        <v>39</v>
      </c>
    </row>
    <row r="35" spans="3:4" ht="19" customHeight="1" x14ac:dyDescent="0.55000000000000004">
      <c r="C35" s="3" t="s">
        <v>7</v>
      </c>
      <c r="D35" s="1" t="s">
        <v>51</v>
      </c>
    </row>
    <row r="36" spans="3:4" ht="19" customHeight="1" x14ac:dyDescent="0.55000000000000004">
      <c r="C36" s="3" t="s">
        <v>8</v>
      </c>
      <c r="D36" s="1" t="s">
        <v>52</v>
      </c>
    </row>
    <row r="37" spans="3:4" ht="19" customHeight="1" x14ac:dyDescent="0.55000000000000004">
      <c r="C37" s="3" t="s">
        <v>9</v>
      </c>
      <c r="D37" s="1" t="s">
        <v>53</v>
      </c>
    </row>
    <row r="38" spans="3:4" ht="19" customHeight="1" x14ac:dyDescent="0.55000000000000004">
      <c r="C38" s="3" t="s">
        <v>10</v>
      </c>
      <c r="D38" s="1" t="s">
        <v>44</v>
      </c>
    </row>
    <row r="39" spans="3:4" ht="19" customHeight="1" x14ac:dyDescent="0.55000000000000004">
      <c r="C39" s="3"/>
      <c r="D39" s="1" t="s">
        <v>45</v>
      </c>
    </row>
    <row r="40" spans="3:4" ht="19" customHeight="1" x14ac:dyDescent="0.55000000000000004">
      <c r="C40" s="3" t="s">
        <v>11</v>
      </c>
      <c r="D40" s="1" t="s">
        <v>54</v>
      </c>
    </row>
    <row r="41" spans="3:4" ht="19" customHeight="1" x14ac:dyDescent="0.55000000000000004">
      <c r="C41" s="3" t="s">
        <v>12</v>
      </c>
      <c r="D41" s="1" t="s">
        <v>55</v>
      </c>
    </row>
    <row r="42" spans="3:4" ht="19" customHeight="1" x14ac:dyDescent="0.55000000000000004">
      <c r="C42" s="3" t="s">
        <v>13</v>
      </c>
      <c r="D42" s="1" t="s">
        <v>44</v>
      </c>
    </row>
    <row r="43" spans="3:4" ht="19" customHeight="1" x14ac:dyDescent="0.55000000000000004">
      <c r="C43" s="3" t="s">
        <v>16</v>
      </c>
      <c r="D43" s="1" t="s">
        <v>45</v>
      </c>
    </row>
    <row r="44" spans="3:4" ht="19" customHeight="1" x14ac:dyDescent="0.55000000000000004">
      <c r="C44" s="3" t="s">
        <v>18</v>
      </c>
      <c r="D44" s="1" t="s">
        <v>56</v>
      </c>
    </row>
    <row r="45" spans="3:4" ht="19" customHeight="1" x14ac:dyDescent="0.55000000000000004">
      <c r="C45" s="3" t="s">
        <v>24</v>
      </c>
      <c r="D45" s="1" t="s">
        <v>57</v>
      </c>
    </row>
    <row r="46" spans="3:4" ht="19" customHeight="1" x14ac:dyDescent="0.55000000000000004">
      <c r="C46" s="3" t="s">
        <v>58</v>
      </c>
      <c r="D46" s="1" t="s">
        <v>59</v>
      </c>
    </row>
    <row r="47" spans="3:4" ht="19" customHeight="1" x14ac:dyDescent="0.55000000000000004">
      <c r="C47" s="3" t="s">
        <v>60</v>
      </c>
      <c r="D47" s="1" t="s">
        <v>74</v>
      </c>
    </row>
    <row r="48" spans="3:4" ht="19" customHeight="1" x14ac:dyDescent="0.55000000000000004">
      <c r="C48" s="3" t="s">
        <v>61</v>
      </c>
      <c r="D48" s="1" t="s">
        <v>63</v>
      </c>
    </row>
    <row r="49" spans="3:4" ht="19" customHeight="1" x14ac:dyDescent="0.55000000000000004">
      <c r="C49" s="3" t="s">
        <v>62</v>
      </c>
      <c r="D49" s="1" t="s">
        <v>64</v>
      </c>
    </row>
    <row r="50" spans="3:4" ht="19" customHeight="1" x14ac:dyDescent="0.55000000000000004">
      <c r="C50" s="3"/>
      <c r="D50" s="1" t="s">
        <v>65</v>
      </c>
    </row>
    <row r="51" spans="3:4" ht="19" customHeight="1" x14ac:dyDescent="0.55000000000000004">
      <c r="C51" s="3" t="s">
        <v>66</v>
      </c>
      <c r="D51" s="1" t="s">
        <v>67</v>
      </c>
    </row>
    <row r="52" spans="3:4" ht="19" customHeight="1" x14ac:dyDescent="0.55000000000000004">
      <c r="D52" s="1" t="s">
        <v>68</v>
      </c>
    </row>
    <row r="53" spans="3:4" ht="19" customHeight="1" x14ac:dyDescent="0.55000000000000004">
      <c r="D53" s="1" t="s">
        <v>69</v>
      </c>
    </row>
    <row r="54" spans="3:4" ht="19" customHeight="1" x14ac:dyDescent="0.55000000000000004">
      <c r="C54" s="3" t="s">
        <v>70</v>
      </c>
      <c r="D54" s="1" t="s">
        <v>92</v>
      </c>
    </row>
    <row r="56" spans="3:4" ht="19" customHeight="1" x14ac:dyDescent="0.55000000000000004">
      <c r="C56" s="5" t="s">
        <v>71</v>
      </c>
      <c r="D56" s="1" t="s">
        <v>40</v>
      </c>
    </row>
    <row r="57" spans="3:4" ht="19" customHeight="1" x14ac:dyDescent="0.55000000000000004">
      <c r="C57" s="3" t="s">
        <v>7</v>
      </c>
      <c r="D57" s="1" t="s">
        <v>73</v>
      </c>
    </row>
    <row r="58" spans="3:4" ht="19" customHeight="1" x14ac:dyDescent="0.55000000000000004">
      <c r="C58" s="3" t="s">
        <v>8</v>
      </c>
      <c r="D58" s="1" t="s">
        <v>75</v>
      </c>
    </row>
    <row r="59" spans="3:4" ht="19" customHeight="1" x14ac:dyDescent="0.55000000000000004">
      <c r="C59" s="3" t="s">
        <v>9</v>
      </c>
      <c r="D59" s="1" t="s">
        <v>76</v>
      </c>
    </row>
    <row r="60" spans="3:4" ht="19" customHeight="1" x14ac:dyDescent="0.55000000000000004">
      <c r="C60" s="3"/>
      <c r="D60" s="1" t="s">
        <v>438</v>
      </c>
    </row>
    <row r="61" spans="3:4" ht="19" customHeight="1" x14ac:dyDescent="0.55000000000000004">
      <c r="C61" s="3" t="s">
        <v>10</v>
      </c>
      <c r="D61" s="1" t="s">
        <v>81</v>
      </c>
    </row>
    <row r="62" spans="3:4" ht="19" customHeight="1" x14ac:dyDescent="0.55000000000000004">
      <c r="C62" s="3"/>
      <c r="D62" s="1" t="s">
        <v>77</v>
      </c>
    </row>
    <row r="63" spans="3:4" ht="19" customHeight="1" x14ac:dyDescent="0.55000000000000004">
      <c r="C63" s="3" t="s">
        <v>11</v>
      </c>
      <c r="D63" s="1" t="s">
        <v>82</v>
      </c>
    </row>
    <row r="64" spans="3:4" ht="19" customHeight="1" x14ac:dyDescent="0.55000000000000004">
      <c r="C64" s="3"/>
      <c r="D64" s="1" t="s">
        <v>80</v>
      </c>
    </row>
    <row r="65" spans="3:8" ht="19" customHeight="1" x14ac:dyDescent="0.55000000000000004">
      <c r="C65" s="3" t="s">
        <v>12</v>
      </c>
      <c r="D65" s="1" t="s">
        <v>83</v>
      </c>
    </row>
    <row r="66" spans="3:8" ht="19" customHeight="1" x14ac:dyDescent="0.55000000000000004">
      <c r="C66" s="3"/>
      <c r="D66" s="1" t="s">
        <v>79</v>
      </c>
    </row>
    <row r="67" spans="3:8" ht="19" customHeight="1" x14ac:dyDescent="0.55000000000000004">
      <c r="C67" s="3"/>
      <c r="D67" s="1" t="s">
        <v>91</v>
      </c>
    </row>
    <row r="68" spans="3:8" ht="19" customHeight="1" x14ac:dyDescent="0.55000000000000004">
      <c r="C68" s="3" t="s">
        <v>13</v>
      </c>
      <c r="D68" s="1" t="s">
        <v>86</v>
      </c>
    </row>
    <row r="69" spans="3:8" ht="19" customHeight="1" x14ac:dyDescent="0.55000000000000004">
      <c r="C69" s="3"/>
      <c r="D69" s="1" t="s">
        <v>87</v>
      </c>
    </row>
    <row r="70" spans="3:8" ht="19" customHeight="1" x14ac:dyDescent="0.55000000000000004">
      <c r="C70" s="3"/>
      <c r="D70" s="2" t="s">
        <v>90</v>
      </c>
    </row>
    <row r="71" spans="3:8" ht="19" customHeight="1" x14ac:dyDescent="0.55000000000000004">
      <c r="C71" s="3"/>
      <c r="D71" s="1" t="s">
        <v>78</v>
      </c>
    </row>
    <row r="72" spans="3:8" ht="19" customHeight="1" x14ac:dyDescent="0.55000000000000004">
      <c r="C72" s="3" t="s">
        <v>16</v>
      </c>
      <c r="D72" s="1" t="s">
        <v>84</v>
      </c>
    </row>
    <row r="73" spans="3:8" ht="19" customHeight="1" x14ac:dyDescent="0.55000000000000004">
      <c r="C73" s="3"/>
      <c r="D73" s="1" t="s">
        <v>85</v>
      </c>
    </row>
    <row r="74" spans="3:8" ht="19" customHeight="1" x14ac:dyDescent="0.55000000000000004">
      <c r="C74" s="3"/>
      <c r="D74" s="2" t="s">
        <v>88</v>
      </c>
    </row>
    <row r="75" spans="3:8" ht="19" customHeight="1" x14ac:dyDescent="0.55000000000000004">
      <c r="C75" s="3"/>
      <c r="D75" s="1" t="s">
        <v>100</v>
      </c>
    </row>
    <row r="76" spans="3:8" ht="19" customHeight="1" x14ac:dyDescent="0.55000000000000004">
      <c r="C76" s="3"/>
      <c r="D76" s="6">
        <v>38809</v>
      </c>
      <c r="E76" s="1">
        <f>DATEDIF(D76,DATE(2022,4,1),"y")</f>
        <v>15</v>
      </c>
      <c r="F76" s="1">
        <f>IF(E76=15,1,IF(E76=16,2,IF(E76=17,3,"役員")))</f>
        <v>1</v>
      </c>
      <c r="H76" s="6"/>
    </row>
    <row r="77" spans="3:8" ht="19" customHeight="1" x14ac:dyDescent="0.55000000000000004">
      <c r="C77" s="3"/>
      <c r="D77" s="1" t="s">
        <v>101</v>
      </c>
      <c r="H77" s="6"/>
    </row>
    <row r="78" spans="3:8" ht="19" customHeight="1" x14ac:dyDescent="0.55000000000000004">
      <c r="D78" s="1" t="s">
        <v>89</v>
      </c>
    </row>
    <row r="79" spans="3:8" ht="19" customHeight="1" x14ac:dyDescent="0.55000000000000004">
      <c r="C79" s="3" t="s">
        <v>18</v>
      </c>
      <c r="D79" s="1" t="s">
        <v>99</v>
      </c>
    </row>
    <row r="80" spans="3:8" ht="19" customHeight="1" x14ac:dyDescent="0.55000000000000004">
      <c r="C80" s="3" t="s">
        <v>24</v>
      </c>
      <c r="D80" s="1" t="s">
        <v>93</v>
      </c>
    </row>
    <row r="81" spans="3:4" ht="19" customHeight="1" x14ac:dyDescent="0.55000000000000004">
      <c r="D81" s="1" t="s">
        <v>94</v>
      </c>
    </row>
    <row r="82" spans="3:4" ht="19" customHeight="1" x14ac:dyDescent="0.55000000000000004">
      <c r="D82" s="1" t="s">
        <v>97</v>
      </c>
    </row>
    <row r="83" spans="3:4" ht="19" customHeight="1" x14ac:dyDescent="0.55000000000000004">
      <c r="D83" s="1" t="s">
        <v>98</v>
      </c>
    </row>
    <row r="84" spans="3:4" ht="19" customHeight="1" x14ac:dyDescent="0.55000000000000004">
      <c r="C84" s="3" t="s">
        <v>58</v>
      </c>
      <c r="D84" s="1" t="s">
        <v>95</v>
      </c>
    </row>
    <row r="85" spans="3:4" ht="19" customHeight="1" x14ac:dyDescent="0.55000000000000004">
      <c r="D85" s="1" t="s">
        <v>96</v>
      </c>
    </row>
    <row r="86" spans="3:4" ht="19" customHeight="1" x14ac:dyDescent="0.55000000000000004">
      <c r="D86" s="1" t="s">
        <v>97</v>
      </c>
    </row>
    <row r="87" spans="3:4" ht="19" customHeight="1" x14ac:dyDescent="0.55000000000000004">
      <c r="D87" s="1" t="s">
        <v>98</v>
      </c>
    </row>
    <row r="89" spans="3:4" ht="19" customHeight="1" x14ac:dyDescent="0.55000000000000004">
      <c r="C89" s="5" t="s">
        <v>114</v>
      </c>
      <c r="D89" s="1" t="s">
        <v>102</v>
      </c>
    </row>
    <row r="90" spans="3:4" ht="19" customHeight="1" x14ac:dyDescent="0.55000000000000004">
      <c r="C90" s="3" t="s">
        <v>7</v>
      </c>
      <c r="D90" s="1" t="s">
        <v>103</v>
      </c>
    </row>
    <row r="91" spans="3:4" ht="19" customHeight="1" x14ac:dyDescent="0.55000000000000004">
      <c r="C91" s="3" t="s">
        <v>8</v>
      </c>
      <c r="D91" s="1" t="s">
        <v>104</v>
      </c>
    </row>
    <row r="92" spans="3:4" ht="19" customHeight="1" x14ac:dyDescent="0.55000000000000004">
      <c r="C92" s="3" t="s">
        <v>9</v>
      </c>
      <c r="D92" s="1" t="s">
        <v>105</v>
      </c>
    </row>
    <row r="93" spans="3:4" ht="19" customHeight="1" x14ac:dyDescent="0.55000000000000004">
      <c r="C93" s="3" t="s">
        <v>10</v>
      </c>
      <c r="D93" s="1" t="s">
        <v>106</v>
      </c>
    </row>
    <row r="94" spans="3:4" ht="19" customHeight="1" x14ac:dyDescent="0.55000000000000004">
      <c r="D94" s="1" t="s">
        <v>107</v>
      </c>
    </row>
    <row r="95" spans="3:4" ht="19" customHeight="1" x14ac:dyDescent="0.55000000000000004">
      <c r="C95" s="3" t="s">
        <v>11</v>
      </c>
      <c r="D95" s="1" t="s">
        <v>108</v>
      </c>
    </row>
    <row r="96" spans="3:4" ht="19" customHeight="1" x14ac:dyDescent="0.55000000000000004">
      <c r="C96" s="3" t="s">
        <v>12</v>
      </c>
      <c r="D96" s="1" t="s">
        <v>109</v>
      </c>
    </row>
    <row r="97" spans="4:4" ht="19" customHeight="1" x14ac:dyDescent="0.55000000000000004">
      <c r="D97" s="1" t="s">
        <v>110</v>
      </c>
    </row>
    <row r="98" spans="4:4" ht="19" customHeight="1" x14ac:dyDescent="0.55000000000000004">
      <c r="D98" s="1" t="s">
        <v>111</v>
      </c>
    </row>
    <row r="99" spans="4:4" ht="19" customHeight="1" x14ac:dyDescent="0.55000000000000004">
      <c r="D99" s="1" t="s">
        <v>113</v>
      </c>
    </row>
    <row r="100" spans="4:4" ht="19" customHeight="1" x14ac:dyDescent="0.55000000000000004">
      <c r="D100" s="1" t="s">
        <v>112</v>
      </c>
    </row>
    <row r="102" spans="4:4" ht="19" customHeight="1" x14ac:dyDescent="0.55000000000000004">
      <c r="D102" s="1" t="s">
        <v>115</v>
      </c>
    </row>
  </sheetData>
  <phoneticPr fontId="3"/>
  <pageMargins left="0.78740157480314965" right="0.78740157480314965" top="0.78740157480314965" bottom="0.70866141732283472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4734-E110-4510-A360-2A403EF2F1F4}">
  <dimension ref="A1:AJ80"/>
  <sheetViews>
    <sheetView workbookViewId="0">
      <selection activeCell="L27" sqref="L27"/>
    </sheetView>
  </sheetViews>
  <sheetFormatPr defaultRowHeight="18" x14ac:dyDescent="0.55000000000000004"/>
  <cols>
    <col min="3" max="3" width="13.83203125" customWidth="1"/>
    <col min="8" max="8" width="11.08203125" customWidth="1"/>
    <col min="18" max="18" width="16.6640625" customWidth="1"/>
    <col min="19" max="19" width="12.08203125" customWidth="1"/>
    <col min="23" max="23" width="12.75" customWidth="1"/>
  </cols>
  <sheetData>
    <row r="1" spans="1:36" x14ac:dyDescent="0.55000000000000004">
      <c r="A1" t="s">
        <v>411</v>
      </c>
      <c r="B1" t="s">
        <v>439</v>
      </c>
      <c r="C1" t="s">
        <v>324</v>
      </c>
      <c r="D1" t="s">
        <v>325</v>
      </c>
      <c r="E1" t="s">
        <v>326</v>
      </c>
      <c r="F1" t="s">
        <v>334</v>
      </c>
      <c r="G1" t="s">
        <v>161</v>
      </c>
      <c r="H1" t="s">
        <v>331</v>
      </c>
      <c r="I1" t="s">
        <v>414</v>
      </c>
      <c r="J1" t="s">
        <v>423</v>
      </c>
      <c r="K1" t="s">
        <v>425</v>
      </c>
      <c r="L1" t="s">
        <v>337</v>
      </c>
      <c r="M1" t="s">
        <v>418</v>
      </c>
      <c r="N1" t="s">
        <v>419</v>
      </c>
      <c r="O1" t="s">
        <v>420</v>
      </c>
      <c r="P1" t="s">
        <v>421</v>
      </c>
      <c r="Q1" t="s">
        <v>328</v>
      </c>
      <c r="R1" t="s">
        <v>329</v>
      </c>
      <c r="S1" t="s">
        <v>331</v>
      </c>
      <c r="T1" t="s">
        <v>332</v>
      </c>
      <c r="U1" t="s">
        <v>333</v>
      </c>
      <c r="V1" t="s">
        <v>335</v>
      </c>
      <c r="W1" t="s">
        <v>422</v>
      </c>
      <c r="X1" t="s">
        <v>423</v>
      </c>
      <c r="Y1" t="s">
        <v>424</v>
      </c>
      <c r="Z1" t="s">
        <v>425</v>
      </c>
      <c r="AA1" t="s">
        <v>426</v>
      </c>
      <c r="AB1" t="s">
        <v>427</v>
      </c>
      <c r="AC1" t="s">
        <v>428</v>
      </c>
      <c r="AD1" t="s">
        <v>429</v>
      </c>
      <c r="AE1" t="s">
        <v>430</v>
      </c>
      <c r="AF1" t="s">
        <v>337</v>
      </c>
      <c r="AG1" t="s">
        <v>338</v>
      </c>
      <c r="AH1" t="s">
        <v>339</v>
      </c>
      <c r="AI1" t="s">
        <v>340</v>
      </c>
      <c r="AJ1" t="s">
        <v>341</v>
      </c>
    </row>
    <row r="2" spans="1:36" x14ac:dyDescent="0.55000000000000004">
      <c r="A2">
        <v>1</v>
      </c>
      <c r="B2" t="s">
        <v>125</v>
      </c>
      <c r="C2" t="s">
        <v>364</v>
      </c>
      <c r="D2" t="s">
        <v>296</v>
      </c>
      <c r="E2" t="s">
        <v>365</v>
      </c>
      <c r="F2" t="s">
        <v>351</v>
      </c>
      <c r="G2">
        <v>101</v>
      </c>
      <c r="H2" t="s">
        <v>174</v>
      </c>
      <c r="I2" t="str">
        <f>IF(Q2=15,1,IF(Q2=16,2,IF(Q2=17,3,"役員")))</f>
        <v>役員</v>
      </c>
      <c r="K2" t="str">
        <f>LEFT(Z2,1)</f>
        <v/>
      </c>
      <c r="L2" t="s">
        <v>352</v>
      </c>
      <c r="Q2">
        <f>DATEDIF(W2,DATE(2022,4,1),"y")</f>
        <v>26</v>
      </c>
      <c r="R2" t="s">
        <v>440</v>
      </c>
      <c r="S2" t="s">
        <v>174</v>
      </c>
      <c r="T2" t="s">
        <v>366</v>
      </c>
      <c r="U2" t="s">
        <v>350</v>
      </c>
      <c r="V2">
        <v>101</v>
      </c>
      <c r="W2" s="156">
        <v>34791</v>
      </c>
      <c r="AF2" t="s">
        <v>352</v>
      </c>
    </row>
    <row r="3" spans="1:36" x14ac:dyDescent="0.55000000000000004">
      <c r="A3">
        <v>2</v>
      </c>
      <c r="B3" t="s">
        <v>125</v>
      </c>
      <c r="C3" t="s">
        <v>364</v>
      </c>
      <c r="D3" t="s">
        <v>296</v>
      </c>
      <c r="E3" t="s">
        <v>365</v>
      </c>
      <c r="F3" t="s">
        <v>173</v>
      </c>
      <c r="G3">
        <v>6</v>
      </c>
      <c r="H3" t="s">
        <v>180</v>
      </c>
      <c r="I3">
        <f t="shared" ref="I3:I41" si="0">IF(Q3=15,1,IF(Q3=16,2,IF(Q3=17,3,"役員")))</f>
        <v>3</v>
      </c>
      <c r="J3">
        <v>166</v>
      </c>
      <c r="K3" t="str">
        <f t="shared" ref="K3:K41" si="1">LEFT(Z3,1)</f>
        <v>右</v>
      </c>
      <c r="L3" t="s">
        <v>354</v>
      </c>
      <c r="Q3">
        <f t="shared" ref="Q3:Q41" si="2">DATEDIF(W3,DATE(2022,4,1),"y")</f>
        <v>17</v>
      </c>
      <c r="S3" t="s">
        <v>180</v>
      </c>
      <c r="T3" t="s">
        <v>367</v>
      </c>
      <c r="U3" t="s">
        <v>350</v>
      </c>
      <c r="V3">
        <v>6</v>
      </c>
      <c r="W3" s="156">
        <v>38171</v>
      </c>
      <c r="X3">
        <v>166</v>
      </c>
      <c r="Z3" t="s">
        <v>441</v>
      </c>
      <c r="AF3" t="s">
        <v>354</v>
      </c>
    </row>
    <row r="4" spans="1:36" x14ac:dyDescent="0.55000000000000004">
      <c r="A4">
        <v>3</v>
      </c>
      <c r="B4" t="s">
        <v>125</v>
      </c>
      <c r="C4" t="s">
        <v>364</v>
      </c>
      <c r="D4" t="s">
        <v>296</v>
      </c>
      <c r="E4" t="s">
        <v>365</v>
      </c>
      <c r="G4">
        <v>7</v>
      </c>
      <c r="H4" t="s">
        <v>183</v>
      </c>
      <c r="I4">
        <f t="shared" si="0"/>
        <v>3</v>
      </c>
      <c r="J4">
        <v>164</v>
      </c>
      <c r="K4" t="str">
        <f t="shared" si="1"/>
        <v>右</v>
      </c>
      <c r="L4" t="s">
        <v>354</v>
      </c>
      <c r="Q4">
        <f t="shared" si="2"/>
        <v>17</v>
      </c>
      <c r="S4" t="s">
        <v>183</v>
      </c>
      <c r="T4" t="s">
        <v>368</v>
      </c>
      <c r="U4" t="s">
        <v>350</v>
      </c>
      <c r="V4">
        <v>7</v>
      </c>
      <c r="W4" s="156">
        <v>38422</v>
      </c>
      <c r="X4">
        <v>164</v>
      </c>
      <c r="Z4" t="s">
        <v>441</v>
      </c>
      <c r="AF4" t="s">
        <v>354</v>
      </c>
    </row>
    <row r="5" spans="1:36" x14ac:dyDescent="0.55000000000000004">
      <c r="A5">
        <v>4</v>
      </c>
      <c r="B5" t="s">
        <v>125</v>
      </c>
      <c r="C5" t="s">
        <v>364</v>
      </c>
      <c r="D5" t="s">
        <v>296</v>
      </c>
      <c r="E5" t="s">
        <v>365</v>
      </c>
      <c r="G5">
        <v>1</v>
      </c>
      <c r="H5" t="s">
        <v>186</v>
      </c>
      <c r="I5">
        <f t="shared" si="0"/>
        <v>3</v>
      </c>
      <c r="J5">
        <v>174</v>
      </c>
      <c r="K5" t="str">
        <f t="shared" si="1"/>
        <v>右</v>
      </c>
      <c r="L5" t="s">
        <v>354</v>
      </c>
      <c r="Q5">
        <f t="shared" si="2"/>
        <v>17</v>
      </c>
      <c r="S5" t="s">
        <v>186</v>
      </c>
      <c r="T5" t="s">
        <v>369</v>
      </c>
      <c r="U5" t="s">
        <v>350</v>
      </c>
      <c r="V5">
        <v>1</v>
      </c>
      <c r="W5" s="156">
        <v>38248</v>
      </c>
      <c r="X5">
        <v>174</v>
      </c>
      <c r="Z5" t="s">
        <v>441</v>
      </c>
      <c r="AF5" t="s">
        <v>354</v>
      </c>
    </row>
    <row r="6" spans="1:36" x14ac:dyDescent="0.55000000000000004">
      <c r="A6">
        <v>5</v>
      </c>
      <c r="B6" t="s">
        <v>125</v>
      </c>
      <c r="C6" t="s">
        <v>364</v>
      </c>
      <c r="D6" t="s">
        <v>296</v>
      </c>
      <c r="E6" t="s">
        <v>365</v>
      </c>
      <c r="G6">
        <v>8</v>
      </c>
      <c r="H6" t="s">
        <v>189</v>
      </c>
      <c r="I6">
        <f t="shared" si="0"/>
        <v>3</v>
      </c>
      <c r="J6">
        <v>170</v>
      </c>
      <c r="K6" t="str">
        <f t="shared" si="1"/>
        <v>右</v>
      </c>
      <c r="L6" t="s">
        <v>354</v>
      </c>
      <c r="Q6">
        <f t="shared" si="2"/>
        <v>17</v>
      </c>
      <c r="S6" t="s">
        <v>189</v>
      </c>
      <c r="T6" t="s">
        <v>370</v>
      </c>
      <c r="U6" t="s">
        <v>350</v>
      </c>
      <c r="V6">
        <v>8</v>
      </c>
      <c r="W6" s="156">
        <v>38309</v>
      </c>
      <c r="X6">
        <v>170</v>
      </c>
      <c r="Z6" t="s">
        <v>441</v>
      </c>
      <c r="AF6" t="s">
        <v>354</v>
      </c>
    </row>
    <row r="7" spans="1:36" x14ac:dyDescent="0.55000000000000004">
      <c r="A7">
        <v>6</v>
      </c>
      <c r="B7" t="s">
        <v>125</v>
      </c>
      <c r="C7" t="s">
        <v>364</v>
      </c>
      <c r="D7" t="s">
        <v>296</v>
      </c>
      <c r="E7" t="s">
        <v>365</v>
      </c>
      <c r="G7">
        <v>9</v>
      </c>
      <c r="H7" t="s">
        <v>192</v>
      </c>
      <c r="I7">
        <f t="shared" si="0"/>
        <v>3</v>
      </c>
      <c r="J7">
        <v>167</v>
      </c>
      <c r="K7" t="str">
        <f t="shared" si="1"/>
        <v>右</v>
      </c>
      <c r="L7" t="s">
        <v>354</v>
      </c>
      <c r="Q7">
        <f t="shared" si="2"/>
        <v>17</v>
      </c>
      <c r="S7" t="s">
        <v>192</v>
      </c>
      <c r="T7" t="s">
        <v>371</v>
      </c>
      <c r="U7" t="s">
        <v>350</v>
      </c>
      <c r="V7">
        <v>9</v>
      </c>
      <c r="W7" s="156">
        <v>38374</v>
      </c>
      <c r="X7">
        <v>167</v>
      </c>
      <c r="Z7" t="s">
        <v>441</v>
      </c>
      <c r="AF7" t="s">
        <v>354</v>
      </c>
    </row>
    <row r="8" spans="1:36" x14ac:dyDescent="0.55000000000000004">
      <c r="A8">
        <v>7</v>
      </c>
      <c r="B8" t="s">
        <v>125</v>
      </c>
      <c r="C8" t="s">
        <v>364</v>
      </c>
      <c r="D8" t="s">
        <v>296</v>
      </c>
      <c r="E8" t="s">
        <v>365</v>
      </c>
      <c r="F8" t="s">
        <v>360</v>
      </c>
      <c r="G8">
        <v>102</v>
      </c>
      <c r="H8" t="s">
        <v>195</v>
      </c>
      <c r="I8" t="str">
        <f t="shared" si="0"/>
        <v>役員</v>
      </c>
      <c r="K8" t="str">
        <f t="shared" si="1"/>
        <v/>
      </c>
      <c r="L8" t="s">
        <v>352</v>
      </c>
      <c r="Q8">
        <f t="shared" si="2"/>
        <v>51</v>
      </c>
      <c r="S8" t="s">
        <v>195</v>
      </c>
      <c r="T8" t="s">
        <v>372</v>
      </c>
      <c r="U8" t="s">
        <v>350</v>
      </c>
      <c r="V8">
        <v>102</v>
      </c>
      <c r="W8" s="156">
        <v>25704</v>
      </c>
      <c r="AF8" t="s">
        <v>352</v>
      </c>
    </row>
    <row r="9" spans="1:36" x14ac:dyDescent="0.55000000000000004">
      <c r="A9">
        <v>8</v>
      </c>
      <c r="B9" t="s">
        <v>125</v>
      </c>
      <c r="C9" t="s">
        <v>364</v>
      </c>
      <c r="D9" t="s">
        <v>296</v>
      </c>
      <c r="E9" t="s">
        <v>365</v>
      </c>
      <c r="G9">
        <v>4</v>
      </c>
      <c r="H9" t="s">
        <v>198</v>
      </c>
      <c r="I9">
        <f t="shared" si="0"/>
        <v>3</v>
      </c>
      <c r="J9">
        <v>170</v>
      </c>
      <c r="K9" t="str">
        <f t="shared" si="1"/>
        <v>右</v>
      </c>
      <c r="L9" t="s">
        <v>354</v>
      </c>
      <c r="Q9">
        <f t="shared" si="2"/>
        <v>17</v>
      </c>
      <c r="S9" t="s">
        <v>198</v>
      </c>
      <c r="T9" t="s">
        <v>373</v>
      </c>
      <c r="U9" t="s">
        <v>350</v>
      </c>
      <c r="V9">
        <v>4</v>
      </c>
      <c r="W9" s="156">
        <v>38079</v>
      </c>
      <c r="X9">
        <v>170</v>
      </c>
      <c r="Z9" t="s">
        <v>441</v>
      </c>
      <c r="AF9" t="s">
        <v>361</v>
      </c>
    </row>
    <row r="10" spans="1:36" x14ac:dyDescent="0.55000000000000004">
      <c r="A10">
        <v>9</v>
      </c>
      <c r="B10" t="s">
        <v>125</v>
      </c>
      <c r="C10" t="s">
        <v>364</v>
      </c>
      <c r="D10" t="s">
        <v>296</v>
      </c>
      <c r="E10" t="s">
        <v>365</v>
      </c>
      <c r="G10">
        <v>10</v>
      </c>
      <c r="H10" t="s">
        <v>201</v>
      </c>
      <c r="I10">
        <f t="shared" si="0"/>
        <v>3</v>
      </c>
      <c r="J10">
        <v>166</v>
      </c>
      <c r="K10" t="str">
        <f t="shared" si="1"/>
        <v>右</v>
      </c>
      <c r="L10" t="s">
        <v>354</v>
      </c>
      <c r="Q10">
        <f t="shared" si="2"/>
        <v>17</v>
      </c>
      <c r="S10" t="s">
        <v>201</v>
      </c>
      <c r="T10" t="s">
        <v>374</v>
      </c>
      <c r="U10" t="s">
        <v>350</v>
      </c>
      <c r="V10">
        <v>10</v>
      </c>
      <c r="W10" s="156">
        <v>38146</v>
      </c>
      <c r="X10">
        <v>166</v>
      </c>
      <c r="Z10" t="s">
        <v>441</v>
      </c>
      <c r="AF10" t="s">
        <v>361</v>
      </c>
    </row>
    <row r="11" spans="1:36" x14ac:dyDescent="0.55000000000000004">
      <c r="A11">
        <v>10</v>
      </c>
      <c r="B11" t="s">
        <v>125</v>
      </c>
      <c r="C11" t="s">
        <v>375</v>
      </c>
      <c r="D11" t="s">
        <v>307</v>
      </c>
      <c r="E11" t="s">
        <v>376</v>
      </c>
      <c r="F11" t="s">
        <v>357</v>
      </c>
      <c r="G11">
        <v>101</v>
      </c>
      <c r="H11" t="s">
        <v>202</v>
      </c>
      <c r="I11" t="str">
        <f t="shared" si="0"/>
        <v>役員</v>
      </c>
      <c r="K11" t="str">
        <f t="shared" si="1"/>
        <v/>
      </c>
      <c r="L11" t="s">
        <v>352</v>
      </c>
      <c r="Q11">
        <f t="shared" si="2"/>
        <v>36</v>
      </c>
      <c r="S11" t="s">
        <v>202</v>
      </c>
      <c r="T11" t="s">
        <v>377</v>
      </c>
      <c r="U11" t="s">
        <v>350</v>
      </c>
      <c r="V11">
        <v>101</v>
      </c>
      <c r="W11" s="156">
        <v>31386</v>
      </c>
      <c r="AF11" t="s">
        <v>352</v>
      </c>
      <c r="AG11" t="s">
        <v>353</v>
      </c>
    </row>
    <row r="12" spans="1:36" x14ac:dyDescent="0.55000000000000004">
      <c r="A12">
        <v>11</v>
      </c>
      <c r="B12" t="s">
        <v>125</v>
      </c>
      <c r="C12" t="s">
        <v>375</v>
      </c>
      <c r="D12" t="s">
        <v>307</v>
      </c>
      <c r="E12" t="s">
        <v>376</v>
      </c>
      <c r="G12">
        <v>2</v>
      </c>
      <c r="H12" t="s">
        <v>204</v>
      </c>
      <c r="I12">
        <f t="shared" si="0"/>
        <v>3</v>
      </c>
      <c r="J12">
        <v>175</v>
      </c>
      <c r="K12" t="str">
        <f t="shared" si="1"/>
        <v>右</v>
      </c>
      <c r="L12" t="s">
        <v>358</v>
      </c>
      <c r="Q12">
        <f t="shared" si="2"/>
        <v>17</v>
      </c>
      <c r="S12" t="s">
        <v>204</v>
      </c>
      <c r="T12" t="s">
        <v>378</v>
      </c>
      <c r="U12" t="s">
        <v>350</v>
      </c>
      <c r="V12">
        <v>2</v>
      </c>
      <c r="W12" s="156">
        <v>38374</v>
      </c>
      <c r="X12">
        <v>175</v>
      </c>
      <c r="Z12" t="s">
        <v>441</v>
      </c>
      <c r="AF12" t="s">
        <v>354</v>
      </c>
    </row>
    <row r="13" spans="1:36" x14ac:dyDescent="0.55000000000000004">
      <c r="A13">
        <v>12</v>
      </c>
      <c r="B13" t="s">
        <v>125</v>
      </c>
      <c r="C13" t="s">
        <v>375</v>
      </c>
      <c r="D13" t="s">
        <v>307</v>
      </c>
      <c r="E13" t="s">
        <v>376</v>
      </c>
      <c r="G13">
        <v>3</v>
      </c>
      <c r="H13" t="s">
        <v>206</v>
      </c>
      <c r="I13">
        <f t="shared" si="0"/>
        <v>3</v>
      </c>
      <c r="J13">
        <v>170</v>
      </c>
      <c r="K13" t="str">
        <f t="shared" si="1"/>
        <v>右</v>
      </c>
      <c r="L13" t="s">
        <v>354</v>
      </c>
      <c r="Q13">
        <f t="shared" si="2"/>
        <v>17</v>
      </c>
      <c r="S13" t="s">
        <v>206</v>
      </c>
      <c r="T13" t="s">
        <v>379</v>
      </c>
      <c r="U13" t="s">
        <v>350</v>
      </c>
      <c r="V13">
        <v>3</v>
      </c>
      <c r="W13" s="156">
        <v>38208</v>
      </c>
      <c r="X13">
        <v>170</v>
      </c>
      <c r="Z13" t="s">
        <v>441</v>
      </c>
      <c r="AF13" t="s">
        <v>354</v>
      </c>
    </row>
    <row r="14" spans="1:36" x14ac:dyDescent="0.55000000000000004">
      <c r="A14">
        <v>13</v>
      </c>
      <c r="B14" t="s">
        <v>125</v>
      </c>
      <c r="C14" t="s">
        <v>375</v>
      </c>
      <c r="D14" t="s">
        <v>307</v>
      </c>
      <c r="E14" t="s">
        <v>376</v>
      </c>
      <c r="F14" t="s">
        <v>173</v>
      </c>
      <c r="G14">
        <v>4</v>
      </c>
      <c r="H14" t="s">
        <v>208</v>
      </c>
      <c r="I14">
        <f t="shared" si="0"/>
        <v>3</v>
      </c>
      <c r="J14">
        <v>166</v>
      </c>
      <c r="K14" t="str">
        <f t="shared" si="1"/>
        <v>右</v>
      </c>
      <c r="L14" t="s">
        <v>354</v>
      </c>
      <c r="Q14">
        <f t="shared" si="2"/>
        <v>17</v>
      </c>
      <c r="S14" t="s">
        <v>208</v>
      </c>
      <c r="T14" t="s">
        <v>380</v>
      </c>
      <c r="U14" t="s">
        <v>350</v>
      </c>
      <c r="V14">
        <v>4</v>
      </c>
      <c r="W14" s="156">
        <v>38250</v>
      </c>
      <c r="X14">
        <v>166</v>
      </c>
      <c r="Z14" t="s">
        <v>441</v>
      </c>
      <c r="AF14" t="s">
        <v>354</v>
      </c>
    </row>
    <row r="15" spans="1:36" x14ac:dyDescent="0.55000000000000004">
      <c r="A15">
        <v>14</v>
      </c>
      <c r="B15" t="s">
        <v>125</v>
      </c>
      <c r="C15" t="s">
        <v>375</v>
      </c>
      <c r="D15" t="s">
        <v>307</v>
      </c>
      <c r="E15" t="s">
        <v>376</v>
      </c>
      <c r="G15">
        <v>5</v>
      </c>
      <c r="H15" t="s">
        <v>210</v>
      </c>
      <c r="I15">
        <f t="shared" si="0"/>
        <v>3</v>
      </c>
      <c r="J15">
        <v>160</v>
      </c>
      <c r="K15" t="str">
        <f t="shared" si="1"/>
        <v>右</v>
      </c>
      <c r="L15" t="s">
        <v>354</v>
      </c>
      <c r="Q15">
        <f t="shared" si="2"/>
        <v>17</v>
      </c>
      <c r="S15" t="s">
        <v>210</v>
      </c>
      <c r="T15" t="s">
        <v>381</v>
      </c>
      <c r="U15" t="s">
        <v>350</v>
      </c>
      <c r="V15">
        <v>5</v>
      </c>
      <c r="W15" s="156">
        <v>38317</v>
      </c>
      <c r="X15">
        <v>160</v>
      </c>
      <c r="Z15" t="s">
        <v>441</v>
      </c>
      <c r="AF15" t="s">
        <v>354</v>
      </c>
    </row>
    <row r="16" spans="1:36" x14ac:dyDescent="0.55000000000000004">
      <c r="A16">
        <v>15</v>
      </c>
      <c r="B16" t="s">
        <v>125</v>
      </c>
      <c r="C16" t="s">
        <v>375</v>
      </c>
      <c r="D16" t="s">
        <v>307</v>
      </c>
      <c r="E16" t="s">
        <v>376</v>
      </c>
      <c r="G16">
        <v>6</v>
      </c>
      <c r="H16" t="s">
        <v>212</v>
      </c>
      <c r="I16">
        <f t="shared" si="0"/>
        <v>3</v>
      </c>
      <c r="J16">
        <v>173</v>
      </c>
      <c r="K16" t="str">
        <f t="shared" si="1"/>
        <v>右</v>
      </c>
      <c r="L16" t="s">
        <v>354</v>
      </c>
      <c r="Q16">
        <f t="shared" si="2"/>
        <v>17</v>
      </c>
      <c r="S16" t="s">
        <v>212</v>
      </c>
      <c r="T16" t="s">
        <v>382</v>
      </c>
      <c r="U16" t="s">
        <v>350</v>
      </c>
      <c r="V16">
        <v>6</v>
      </c>
      <c r="W16" s="156">
        <v>38242</v>
      </c>
      <c r="X16">
        <v>173</v>
      </c>
      <c r="Z16" t="s">
        <v>441</v>
      </c>
      <c r="AF16" t="s">
        <v>354</v>
      </c>
    </row>
    <row r="17" spans="1:33" x14ac:dyDescent="0.55000000000000004">
      <c r="A17">
        <v>16</v>
      </c>
      <c r="B17" t="s">
        <v>125</v>
      </c>
      <c r="C17" t="s">
        <v>375</v>
      </c>
      <c r="D17" t="s">
        <v>307</v>
      </c>
      <c r="E17" t="s">
        <v>376</v>
      </c>
      <c r="G17">
        <v>7</v>
      </c>
      <c r="H17" t="s">
        <v>214</v>
      </c>
      <c r="I17">
        <f t="shared" si="0"/>
        <v>3</v>
      </c>
      <c r="J17">
        <v>172</v>
      </c>
      <c r="K17" t="str">
        <f t="shared" si="1"/>
        <v>右</v>
      </c>
      <c r="L17" t="s">
        <v>354</v>
      </c>
      <c r="Q17">
        <f t="shared" si="2"/>
        <v>17</v>
      </c>
      <c r="S17" t="s">
        <v>214</v>
      </c>
      <c r="T17" t="s">
        <v>383</v>
      </c>
      <c r="U17" t="s">
        <v>350</v>
      </c>
      <c r="V17">
        <v>7</v>
      </c>
      <c r="W17" s="156">
        <v>38094</v>
      </c>
      <c r="X17">
        <v>172</v>
      </c>
      <c r="Z17" t="s">
        <v>441</v>
      </c>
      <c r="AF17" t="s">
        <v>354</v>
      </c>
    </row>
    <row r="18" spans="1:33" x14ac:dyDescent="0.55000000000000004">
      <c r="A18">
        <v>17</v>
      </c>
      <c r="B18" t="s">
        <v>125</v>
      </c>
      <c r="C18" t="s">
        <v>375</v>
      </c>
      <c r="D18" t="s">
        <v>307</v>
      </c>
      <c r="E18" t="s">
        <v>376</v>
      </c>
      <c r="G18">
        <v>8</v>
      </c>
      <c r="H18" t="s">
        <v>216</v>
      </c>
      <c r="I18">
        <f t="shared" si="0"/>
        <v>3</v>
      </c>
      <c r="J18">
        <v>175</v>
      </c>
      <c r="K18" t="str">
        <f t="shared" si="1"/>
        <v>右</v>
      </c>
      <c r="L18" t="s">
        <v>354</v>
      </c>
      <c r="Q18">
        <f t="shared" si="2"/>
        <v>17</v>
      </c>
      <c r="S18" t="s">
        <v>216</v>
      </c>
      <c r="T18" t="s">
        <v>384</v>
      </c>
      <c r="U18" t="s">
        <v>350</v>
      </c>
      <c r="V18">
        <v>8</v>
      </c>
      <c r="W18" s="156">
        <v>38441</v>
      </c>
      <c r="X18">
        <v>175</v>
      </c>
      <c r="Z18" t="s">
        <v>441</v>
      </c>
      <c r="AF18" t="s">
        <v>354</v>
      </c>
    </row>
    <row r="19" spans="1:33" x14ac:dyDescent="0.55000000000000004">
      <c r="A19">
        <v>18</v>
      </c>
      <c r="B19" t="s">
        <v>125</v>
      </c>
      <c r="C19" t="s">
        <v>375</v>
      </c>
      <c r="D19" t="s">
        <v>307</v>
      </c>
      <c r="E19" t="s">
        <v>376</v>
      </c>
      <c r="G19">
        <v>12</v>
      </c>
      <c r="H19" t="s">
        <v>217</v>
      </c>
      <c r="I19">
        <f t="shared" si="0"/>
        <v>3</v>
      </c>
      <c r="J19">
        <v>180</v>
      </c>
      <c r="K19" t="str">
        <f t="shared" si="1"/>
        <v>右</v>
      </c>
      <c r="L19" t="s">
        <v>354</v>
      </c>
      <c r="Q19">
        <f t="shared" si="2"/>
        <v>17</v>
      </c>
      <c r="S19" t="s">
        <v>217</v>
      </c>
      <c r="T19" t="s">
        <v>385</v>
      </c>
      <c r="U19" t="s">
        <v>350</v>
      </c>
      <c r="V19">
        <v>12</v>
      </c>
      <c r="W19" s="156">
        <v>38349</v>
      </c>
      <c r="X19">
        <v>180</v>
      </c>
      <c r="Z19" t="s">
        <v>441</v>
      </c>
      <c r="AF19" t="s">
        <v>354</v>
      </c>
    </row>
    <row r="20" spans="1:33" x14ac:dyDescent="0.55000000000000004">
      <c r="A20">
        <v>19</v>
      </c>
      <c r="B20" t="s">
        <v>125</v>
      </c>
      <c r="C20" t="s">
        <v>375</v>
      </c>
      <c r="D20" t="s">
        <v>307</v>
      </c>
      <c r="E20" t="s">
        <v>376</v>
      </c>
      <c r="G20">
        <v>9</v>
      </c>
      <c r="H20" t="s">
        <v>218</v>
      </c>
      <c r="I20">
        <f t="shared" si="0"/>
        <v>2</v>
      </c>
      <c r="J20">
        <v>159</v>
      </c>
      <c r="K20" t="str">
        <f t="shared" si="1"/>
        <v>右</v>
      </c>
      <c r="L20" t="s">
        <v>354</v>
      </c>
      <c r="Q20">
        <f t="shared" si="2"/>
        <v>16</v>
      </c>
      <c r="S20" t="s">
        <v>218</v>
      </c>
      <c r="T20" t="s">
        <v>386</v>
      </c>
      <c r="U20" t="s">
        <v>350</v>
      </c>
      <c r="V20">
        <v>9</v>
      </c>
      <c r="W20" s="156">
        <v>38475</v>
      </c>
      <c r="X20">
        <v>159</v>
      </c>
      <c r="Z20" t="s">
        <v>441</v>
      </c>
      <c r="AF20" t="s">
        <v>354</v>
      </c>
    </row>
    <row r="21" spans="1:33" x14ac:dyDescent="0.55000000000000004">
      <c r="A21">
        <v>20</v>
      </c>
      <c r="B21" t="s">
        <v>125</v>
      </c>
      <c r="C21" t="s">
        <v>375</v>
      </c>
      <c r="D21" t="s">
        <v>307</v>
      </c>
      <c r="E21" t="s">
        <v>376</v>
      </c>
      <c r="G21">
        <v>10</v>
      </c>
      <c r="H21" t="s">
        <v>219</v>
      </c>
      <c r="I21">
        <f t="shared" si="0"/>
        <v>2</v>
      </c>
      <c r="J21">
        <v>167</v>
      </c>
      <c r="K21" t="str">
        <f t="shared" si="1"/>
        <v>右</v>
      </c>
      <c r="L21" t="s">
        <v>354</v>
      </c>
      <c r="Q21">
        <f t="shared" si="2"/>
        <v>16</v>
      </c>
      <c r="S21" t="s">
        <v>219</v>
      </c>
      <c r="T21" t="s">
        <v>387</v>
      </c>
      <c r="U21" t="s">
        <v>350</v>
      </c>
      <c r="V21">
        <v>10</v>
      </c>
      <c r="W21" s="156">
        <v>38613</v>
      </c>
      <c r="X21">
        <v>167</v>
      </c>
      <c r="Z21" t="s">
        <v>441</v>
      </c>
      <c r="AF21" t="s">
        <v>354</v>
      </c>
    </row>
    <row r="22" spans="1:33" x14ac:dyDescent="0.55000000000000004">
      <c r="A22">
        <v>21</v>
      </c>
      <c r="B22" t="s">
        <v>125</v>
      </c>
      <c r="C22" t="s">
        <v>375</v>
      </c>
      <c r="D22" t="s">
        <v>307</v>
      </c>
      <c r="E22" t="s">
        <v>376</v>
      </c>
      <c r="G22">
        <v>11</v>
      </c>
      <c r="H22" t="s">
        <v>220</v>
      </c>
      <c r="I22">
        <f t="shared" si="0"/>
        <v>2</v>
      </c>
      <c r="J22">
        <v>162</v>
      </c>
      <c r="K22" t="str">
        <f t="shared" si="1"/>
        <v>右</v>
      </c>
      <c r="L22" t="s">
        <v>354</v>
      </c>
      <c r="Q22">
        <f t="shared" si="2"/>
        <v>16</v>
      </c>
      <c r="S22" t="s">
        <v>220</v>
      </c>
      <c r="T22" t="s">
        <v>388</v>
      </c>
      <c r="U22" t="s">
        <v>350</v>
      </c>
      <c r="V22">
        <v>11</v>
      </c>
      <c r="W22" s="156">
        <v>38751</v>
      </c>
      <c r="X22">
        <v>162</v>
      </c>
      <c r="Z22" t="s">
        <v>441</v>
      </c>
      <c r="AF22" t="s">
        <v>354</v>
      </c>
    </row>
    <row r="23" spans="1:33" x14ac:dyDescent="0.55000000000000004">
      <c r="A23">
        <v>22</v>
      </c>
      <c r="B23" t="s">
        <v>125</v>
      </c>
      <c r="C23" t="s">
        <v>375</v>
      </c>
      <c r="D23" t="s">
        <v>307</v>
      </c>
      <c r="E23" t="s">
        <v>376</v>
      </c>
      <c r="G23">
        <v>13</v>
      </c>
      <c r="H23" t="s">
        <v>221</v>
      </c>
      <c r="I23">
        <f t="shared" si="0"/>
        <v>2</v>
      </c>
      <c r="J23">
        <v>168</v>
      </c>
      <c r="K23" t="str">
        <f t="shared" si="1"/>
        <v>右</v>
      </c>
      <c r="L23" t="s">
        <v>354</v>
      </c>
      <c r="Q23">
        <f t="shared" si="2"/>
        <v>16</v>
      </c>
      <c r="S23" t="s">
        <v>221</v>
      </c>
      <c r="T23" t="s">
        <v>389</v>
      </c>
      <c r="U23" t="s">
        <v>350</v>
      </c>
      <c r="V23">
        <v>13</v>
      </c>
      <c r="W23" s="156">
        <v>38590</v>
      </c>
      <c r="X23">
        <v>168</v>
      </c>
      <c r="Z23" t="s">
        <v>441</v>
      </c>
      <c r="AF23" t="s">
        <v>358</v>
      </c>
    </row>
    <row r="24" spans="1:33" x14ac:dyDescent="0.55000000000000004">
      <c r="A24">
        <v>23</v>
      </c>
      <c r="B24" t="s">
        <v>125</v>
      </c>
      <c r="C24" t="s">
        <v>375</v>
      </c>
      <c r="D24" t="s">
        <v>307</v>
      </c>
      <c r="E24" t="s">
        <v>376</v>
      </c>
      <c r="G24">
        <v>14</v>
      </c>
      <c r="H24" t="s">
        <v>223</v>
      </c>
      <c r="I24">
        <f t="shared" si="0"/>
        <v>2</v>
      </c>
      <c r="J24">
        <v>185</v>
      </c>
      <c r="K24" t="str">
        <f t="shared" si="1"/>
        <v>右</v>
      </c>
      <c r="L24" t="s">
        <v>354</v>
      </c>
      <c r="Q24">
        <f t="shared" si="2"/>
        <v>16</v>
      </c>
      <c r="S24" t="s">
        <v>223</v>
      </c>
      <c r="T24" t="s">
        <v>390</v>
      </c>
      <c r="U24" t="s">
        <v>350</v>
      </c>
      <c r="V24">
        <v>14</v>
      </c>
      <c r="W24" s="156">
        <v>38554</v>
      </c>
      <c r="X24">
        <v>185</v>
      </c>
      <c r="Z24" t="s">
        <v>441</v>
      </c>
      <c r="AF24" t="s">
        <v>354</v>
      </c>
    </row>
    <row r="25" spans="1:33" x14ac:dyDescent="0.55000000000000004">
      <c r="A25">
        <v>24</v>
      </c>
      <c r="B25" t="s">
        <v>125</v>
      </c>
      <c r="C25" t="s">
        <v>375</v>
      </c>
      <c r="D25" t="s">
        <v>307</v>
      </c>
      <c r="E25" t="s">
        <v>376</v>
      </c>
      <c r="F25" t="s">
        <v>362</v>
      </c>
      <c r="G25">
        <v>1</v>
      </c>
      <c r="H25" t="s">
        <v>225</v>
      </c>
      <c r="I25">
        <f t="shared" si="0"/>
        <v>2</v>
      </c>
      <c r="J25">
        <v>178</v>
      </c>
      <c r="K25" t="str">
        <f t="shared" si="1"/>
        <v>右</v>
      </c>
      <c r="L25" t="s">
        <v>354</v>
      </c>
      <c r="Q25">
        <f t="shared" si="2"/>
        <v>16</v>
      </c>
      <c r="S25" t="s">
        <v>225</v>
      </c>
      <c r="T25" t="s">
        <v>391</v>
      </c>
      <c r="U25" t="s">
        <v>350</v>
      </c>
      <c r="V25">
        <v>1</v>
      </c>
      <c r="W25" s="156">
        <v>38781</v>
      </c>
      <c r="X25">
        <v>178</v>
      </c>
      <c r="Z25" t="s">
        <v>441</v>
      </c>
      <c r="AF25" t="s">
        <v>354</v>
      </c>
    </row>
    <row r="26" spans="1:33" x14ac:dyDescent="0.55000000000000004">
      <c r="A26">
        <v>25</v>
      </c>
      <c r="B26" t="s">
        <v>125</v>
      </c>
      <c r="C26" t="s">
        <v>375</v>
      </c>
      <c r="D26" t="s">
        <v>307</v>
      </c>
      <c r="E26" t="s">
        <v>376</v>
      </c>
      <c r="G26">
        <v>901</v>
      </c>
      <c r="H26" t="s">
        <v>227</v>
      </c>
      <c r="I26" t="str">
        <f t="shared" si="0"/>
        <v>役員</v>
      </c>
      <c r="J26">
        <v>176</v>
      </c>
      <c r="K26" t="str">
        <f t="shared" si="1"/>
        <v/>
      </c>
      <c r="L26" t="s">
        <v>352</v>
      </c>
      <c r="Q26">
        <f t="shared" si="2"/>
        <v>59</v>
      </c>
      <c r="S26" t="s">
        <v>227</v>
      </c>
      <c r="T26" t="s">
        <v>392</v>
      </c>
      <c r="U26" t="s">
        <v>350</v>
      </c>
      <c r="V26">
        <v>901</v>
      </c>
      <c r="W26" s="156">
        <v>22959</v>
      </c>
      <c r="AF26" t="s">
        <v>352</v>
      </c>
      <c r="AG26" t="s">
        <v>356</v>
      </c>
    </row>
    <row r="27" spans="1:33" x14ac:dyDescent="0.55000000000000004">
      <c r="A27">
        <v>26</v>
      </c>
      <c r="B27" t="s">
        <v>125</v>
      </c>
      <c r="C27" t="s">
        <v>375</v>
      </c>
      <c r="D27" t="s">
        <v>307</v>
      </c>
      <c r="E27" t="s">
        <v>376</v>
      </c>
      <c r="F27" t="s">
        <v>351</v>
      </c>
      <c r="G27">
        <v>102</v>
      </c>
      <c r="H27" t="s">
        <v>229</v>
      </c>
      <c r="I27">
        <f t="shared" si="0"/>
        <v>3</v>
      </c>
      <c r="K27" t="str">
        <f t="shared" si="1"/>
        <v/>
      </c>
      <c r="L27" t="s">
        <v>354</v>
      </c>
      <c r="Q27">
        <f t="shared" si="2"/>
        <v>17</v>
      </c>
      <c r="S27" t="s">
        <v>229</v>
      </c>
      <c r="T27" t="s">
        <v>393</v>
      </c>
      <c r="U27" t="s">
        <v>350</v>
      </c>
      <c r="V27">
        <v>102</v>
      </c>
      <c r="W27" s="156">
        <v>38107</v>
      </c>
      <c r="AF27" t="s">
        <v>352</v>
      </c>
      <c r="AG27" t="s">
        <v>359</v>
      </c>
    </row>
    <row r="28" spans="1:33" x14ac:dyDescent="0.55000000000000004">
      <c r="A28">
        <v>27</v>
      </c>
      <c r="B28" t="s">
        <v>125</v>
      </c>
      <c r="C28" t="s">
        <v>375</v>
      </c>
      <c r="D28" t="s">
        <v>307</v>
      </c>
      <c r="E28" t="s">
        <v>376</v>
      </c>
      <c r="F28" t="s">
        <v>173</v>
      </c>
      <c r="G28">
        <v>104</v>
      </c>
      <c r="H28" t="s">
        <v>231</v>
      </c>
      <c r="I28">
        <f t="shared" si="0"/>
        <v>3</v>
      </c>
      <c r="J28">
        <v>167</v>
      </c>
      <c r="K28" t="str">
        <f t="shared" si="1"/>
        <v/>
      </c>
      <c r="L28" t="s">
        <v>358</v>
      </c>
      <c r="Q28">
        <f t="shared" si="2"/>
        <v>17</v>
      </c>
      <c r="S28" t="s">
        <v>231</v>
      </c>
      <c r="T28" t="s">
        <v>394</v>
      </c>
      <c r="U28" t="s">
        <v>350</v>
      </c>
      <c r="V28">
        <v>104</v>
      </c>
      <c r="W28" s="156">
        <v>38359</v>
      </c>
      <c r="AF28" t="s">
        <v>352</v>
      </c>
      <c r="AG28" t="s">
        <v>359</v>
      </c>
    </row>
    <row r="29" spans="1:33" x14ac:dyDescent="0.55000000000000004">
      <c r="A29">
        <v>28</v>
      </c>
      <c r="B29" t="s">
        <v>125</v>
      </c>
      <c r="C29" t="s">
        <v>375</v>
      </c>
      <c r="D29" t="s">
        <v>307</v>
      </c>
      <c r="E29" t="s">
        <v>376</v>
      </c>
      <c r="F29" t="s">
        <v>357</v>
      </c>
      <c r="G29">
        <v>103</v>
      </c>
      <c r="H29" t="s">
        <v>233</v>
      </c>
      <c r="I29">
        <f t="shared" si="0"/>
        <v>3</v>
      </c>
      <c r="K29" t="str">
        <f t="shared" si="1"/>
        <v/>
      </c>
      <c r="L29" t="s">
        <v>352</v>
      </c>
      <c r="Q29">
        <f t="shared" si="2"/>
        <v>17</v>
      </c>
      <c r="S29" t="s">
        <v>233</v>
      </c>
      <c r="T29" t="s">
        <v>395</v>
      </c>
      <c r="U29" t="s">
        <v>350</v>
      </c>
      <c r="V29">
        <v>103</v>
      </c>
      <c r="W29" s="156">
        <v>38271</v>
      </c>
      <c r="AF29" t="s">
        <v>352</v>
      </c>
      <c r="AG29" t="s">
        <v>359</v>
      </c>
    </row>
    <row r="30" spans="1:33" x14ac:dyDescent="0.55000000000000004">
      <c r="A30">
        <v>29</v>
      </c>
      <c r="B30" t="s">
        <v>125</v>
      </c>
      <c r="C30" t="s">
        <v>396</v>
      </c>
      <c r="D30" t="s">
        <v>305</v>
      </c>
      <c r="E30" t="s">
        <v>397</v>
      </c>
      <c r="G30">
        <v>102</v>
      </c>
      <c r="H30" t="s">
        <v>235</v>
      </c>
      <c r="I30" t="str">
        <f t="shared" si="0"/>
        <v>役員</v>
      </c>
      <c r="J30">
        <v>177</v>
      </c>
      <c r="K30" t="str">
        <f t="shared" si="1"/>
        <v/>
      </c>
      <c r="L30" t="s">
        <v>358</v>
      </c>
      <c r="Q30">
        <f t="shared" si="2"/>
        <v>48</v>
      </c>
      <c r="S30" t="s">
        <v>235</v>
      </c>
      <c r="T30" t="s">
        <v>398</v>
      </c>
      <c r="U30" t="s">
        <v>350</v>
      </c>
      <c r="V30">
        <v>102</v>
      </c>
      <c r="W30" s="156">
        <v>26916</v>
      </c>
      <c r="AF30" t="s">
        <v>352</v>
      </c>
    </row>
    <row r="31" spans="1:33" x14ac:dyDescent="0.55000000000000004">
      <c r="A31">
        <v>30</v>
      </c>
      <c r="B31" t="s">
        <v>125</v>
      </c>
      <c r="C31" t="s">
        <v>396</v>
      </c>
      <c r="D31" t="s">
        <v>305</v>
      </c>
      <c r="E31" t="s">
        <v>397</v>
      </c>
      <c r="F31" t="s">
        <v>360</v>
      </c>
      <c r="G31">
        <v>101</v>
      </c>
      <c r="H31" t="s">
        <v>237</v>
      </c>
      <c r="I31" t="str">
        <f t="shared" si="0"/>
        <v>役員</v>
      </c>
      <c r="J31">
        <v>173</v>
      </c>
      <c r="K31" t="str">
        <f t="shared" si="1"/>
        <v>右</v>
      </c>
      <c r="L31" t="s">
        <v>358</v>
      </c>
      <c r="Q31">
        <f t="shared" si="2"/>
        <v>41</v>
      </c>
      <c r="S31" t="s">
        <v>237</v>
      </c>
      <c r="T31" t="s">
        <v>399</v>
      </c>
      <c r="U31" t="s">
        <v>350</v>
      </c>
      <c r="V31">
        <v>101</v>
      </c>
      <c r="W31" s="156">
        <v>29460</v>
      </c>
      <c r="X31">
        <v>173</v>
      </c>
      <c r="Y31">
        <v>65</v>
      </c>
      <c r="Z31" t="s">
        <v>441</v>
      </c>
      <c r="AC31" t="s">
        <v>442</v>
      </c>
      <c r="AE31" t="s">
        <v>443</v>
      </c>
      <c r="AF31" t="s">
        <v>352</v>
      </c>
    </row>
    <row r="32" spans="1:33" x14ac:dyDescent="0.55000000000000004">
      <c r="A32">
        <v>31</v>
      </c>
      <c r="B32" t="s">
        <v>125</v>
      </c>
      <c r="C32" t="s">
        <v>396</v>
      </c>
      <c r="D32" t="s">
        <v>305</v>
      </c>
      <c r="E32" t="s">
        <v>397</v>
      </c>
      <c r="G32">
        <v>2</v>
      </c>
      <c r="H32" t="s">
        <v>239</v>
      </c>
      <c r="I32">
        <f t="shared" si="0"/>
        <v>3</v>
      </c>
      <c r="J32">
        <v>177</v>
      </c>
      <c r="K32" t="str">
        <f t="shared" si="1"/>
        <v>右</v>
      </c>
      <c r="L32" t="s">
        <v>358</v>
      </c>
      <c r="Q32">
        <f t="shared" si="2"/>
        <v>17</v>
      </c>
      <c r="S32" t="s">
        <v>239</v>
      </c>
      <c r="T32" t="s">
        <v>400</v>
      </c>
      <c r="U32" t="s">
        <v>350</v>
      </c>
      <c r="V32">
        <v>2</v>
      </c>
      <c r="W32" s="156">
        <v>38170</v>
      </c>
      <c r="X32">
        <v>177</v>
      </c>
      <c r="Z32" t="s">
        <v>441</v>
      </c>
      <c r="AF32" t="s">
        <v>358</v>
      </c>
    </row>
    <row r="33" spans="1:32" x14ac:dyDescent="0.55000000000000004">
      <c r="A33">
        <v>32</v>
      </c>
      <c r="B33" t="s">
        <v>125</v>
      </c>
      <c r="C33" t="s">
        <v>396</v>
      </c>
      <c r="D33" t="s">
        <v>305</v>
      </c>
      <c r="E33" t="s">
        <v>397</v>
      </c>
      <c r="G33">
        <v>11</v>
      </c>
      <c r="H33" t="s">
        <v>241</v>
      </c>
      <c r="I33">
        <f t="shared" si="0"/>
        <v>3</v>
      </c>
      <c r="J33">
        <v>174</v>
      </c>
      <c r="K33" t="str">
        <f t="shared" si="1"/>
        <v>右</v>
      </c>
      <c r="L33" t="s">
        <v>358</v>
      </c>
      <c r="Q33">
        <f t="shared" si="2"/>
        <v>17</v>
      </c>
      <c r="S33" t="s">
        <v>241</v>
      </c>
      <c r="T33" t="s">
        <v>401</v>
      </c>
      <c r="U33" t="s">
        <v>350</v>
      </c>
      <c r="V33">
        <v>11</v>
      </c>
      <c r="W33" s="156">
        <v>38270</v>
      </c>
      <c r="X33">
        <v>174</v>
      </c>
      <c r="Z33" t="s">
        <v>441</v>
      </c>
      <c r="AF33" t="s">
        <v>358</v>
      </c>
    </row>
    <row r="34" spans="1:32" x14ac:dyDescent="0.55000000000000004">
      <c r="A34">
        <v>33</v>
      </c>
      <c r="B34" t="s">
        <v>125</v>
      </c>
      <c r="C34" t="s">
        <v>396</v>
      </c>
      <c r="D34" t="s">
        <v>305</v>
      </c>
      <c r="E34" t="s">
        <v>397</v>
      </c>
      <c r="G34">
        <v>7</v>
      </c>
      <c r="H34" t="s">
        <v>175</v>
      </c>
      <c r="I34">
        <f t="shared" si="0"/>
        <v>3</v>
      </c>
      <c r="J34">
        <v>170</v>
      </c>
      <c r="K34" t="str">
        <f t="shared" si="1"/>
        <v>右</v>
      </c>
      <c r="L34" t="s">
        <v>358</v>
      </c>
      <c r="Q34">
        <f t="shared" si="2"/>
        <v>17</v>
      </c>
      <c r="S34" t="s">
        <v>175</v>
      </c>
      <c r="T34" t="s">
        <v>402</v>
      </c>
      <c r="U34" t="s">
        <v>350</v>
      </c>
      <c r="V34">
        <v>7</v>
      </c>
      <c r="W34" s="156">
        <v>38345</v>
      </c>
      <c r="X34">
        <v>170</v>
      </c>
      <c r="Z34" t="s">
        <v>441</v>
      </c>
      <c r="AF34" t="s">
        <v>358</v>
      </c>
    </row>
    <row r="35" spans="1:32" x14ac:dyDescent="0.55000000000000004">
      <c r="A35">
        <v>34</v>
      </c>
      <c r="B35" t="s">
        <v>125</v>
      </c>
      <c r="C35" t="s">
        <v>396</v>
      </c>
      <c r="D35" t="s">
        <v>305</v>
      </c>
      <c r="E35" t="s">
        <v>397</v>
      </c>
      <c r="G35">
        <v>3</v>
      </c>
      <c r="H35" t="s">
        <v>181</v>
      </c>
      <c r="I35">
        <f t="shared" si="0"/>
        <v>3</v>
      </c>
      <c r="J35">
        <v>177</v>
      </c>
      <c r="K35" t="str">
        <f t="shared" si="1"/>
        <v>右</v>
      </c>
      <c r="L35" t="s">
        <v>358</v>
      </c>
      <c r="Q35">
        <f t="shared" si="2"/>
        <v>17</v>
      </c>
      <c r="S35" t="s">
        <v>181</v>
      </c>
      <c r="T35" t="s">
        <v>403</v>
      </c>
      <c r="U35" t="s">
        <v>350</v>
      </c>
      <c r="V35">
        <v>3</v>
      </c>
      <c r="W35" s="156">
        <v>38415</v>
      </c>
      <c r="X35">
        <v>177</v>
      </c>
      <c r="Z35" t="s">
        <v>441</v>
      </c>
      <c r="AF35" t="s">
        <v>358</v>
      </c>
    </row>
    <row r="36" spans="1:32" x14ac:dyDescent="0.55000000000000004">
      <c r="A36">
        <v>35</v>
      </c>
      <c r="B36" t="s">
        <v>125</v>
      </c>
      <c r="C36" t="s">
        <v>396</v>
      </c>
      <c r="D36" t="s">
        <v>305</v>
      </c>
      <c r="E36" t="s">
        <v>397</v>
      </c>
      <c r="F36" t="s">
        <v>355</v>
      </c>
      <c r="G36">
        <v>6</v>
      </c>
      <c r="H36" t="s">
        <v>184</v>
      </c>
      <c r="I36">
        <f t="shared" si="0"/>
        <v>2</v>
      </c>
      <c r="J36">
        <v>167</v>
      </c>
      <c r="K36" t="str">
        <f t="shared" si="1"/>
        <v>右</v>
      </c>
      <c r="L36" t="s">
        <v>352</v>
      </c>
      <c r="Q36">
        <f t="shared" si="2"/>
        <v>16</v>
      </c>
      <c r="S36" t="s">
        <v>184</v>
      </c>
      <c r="T36" t="s">
        <v>404</v>
      </c>
      <c r="U36" t="s">
        <v>350</v>
      </c>
      <c r="V36">
        <v>6</v>
      </c>
      <c r="W36" s="156">
        <v>38666</v>
      </c>
      <c r="X36">
        <v>167</v>
      </c>
      <c r="Z36" t="s">
        <v>441</v>
      </c>
      <c r="AF36" t="s">
        <v>358</v>
      </c>
    </row>
    <row r="37" spans="1:32" x14ac:dyDescent="0.55000000000000004">
      <c r="A37">
        <v>36</v>
      </c>
      <c r="B37" t="s">
        <v>125</v>
      </c>
      <c r="C37" t="s">
        <v>396</v>
      </c>
      <c r="D37" t="s">
        <v>305</v>
      </c>
      <c r="E37" t="s">
        <v>397</v>
      </c>
      <c r="G37">
        <v>5</v>
      </c>
      <c r="H37" t="s">
        <v>187</v>
      </c>
      <c r="I37">
        <f t="shared" si="0"/>
        <v>2</v>
      </c>
      <c r="J37">
        <v>162</v>
      </c>
      <c r="K37" t="str">
        <f t="shared" si="1"/>
        <v>右</v>
      </c>
      <c r="L37" t="s">
        <v>358</v>
      </c>
      <c r="Q37">
        <f t="shared" si="2"/>
        <v>16</v>
      </c>
      <c r="S37" t="s">
        <v>187</v>
      </c>
      <c r="T37" t="s">
        <v>405</v>
      </c>
      <c r="U37" t="s">
        <v>350</v>
      </c>
      <c r="V37">
        <v>5</v>
      </c>
      <c r="W37" s="156">
        <v>38699</v>
      </c>
      <c r="X37">
        <v>162</v>
      </c>
      <c r="Y37">
        <v>0</v>
      </c>
      <c r="Z37" t="s">
        <v>441</v>
      </c>
      <c r="AF37" t="s">
        <v>358</v>
      </c>
    </row>
    <row r="38" spans="1:32" x14ac:dyDescent="0.55000000000000004">
      <c r="A38">
        <v>37</v>
      </c>
      <c r="B38" t="s">
        <v>125</v>
      </c>
      <c r="C38" t="s">
        <v>396</v>
      </c>
      <c r="D38" t="s">
        <v>305</v>
      </c>
      <c r="E38" t="s">
        <v>397</v>
      </c>
      <c r="G38">
        <v>12</v>
      </c>
      <c r="H38" t="s">
        <v>190</v>
      </c>
      <c r="I38">
        <f t="shared" si="0"/>
        <v>2</v>
      </c>
      <c r="J38">
        <v>174</v>
      </c>
      <c r="K38" t="str">
        <f t="shared" si="1"/>
        <v>右</v>
      </c>
      <c r="L38" t="s">
        <v>358</v>
      </c>
      <c r="Q38">
        <f t="shared" si="2"/>
        <v>16</v>
      </c>
      <c r="S38" t="s">
        <v>190</v>
      </c>
      <c r="T38" t="s">
        <v>406</v>
      </c>
      <c r="U38" t="s">
        <v>350</v>
      </c>
      <c r="V38">
        <v>12</v>
      </c>
      <c r="W38" s="156">
        <v>38701</v>
      </c>
      <c r="X38">
        <v>174</v>
      </c>
      <c r="Z38" t="s">
        <v>441</v>
      </c>
      <c r="AF38" t="s">
        <v>358</v>
      </c>
    </row>
    <row r="39" spans="1:32" x14ac:dyDescent="0.55000000000000004">
      <c r="A39">
        <v>38</v>
      </c>
      <c r="B39" t="s">
        <v>125</v>
      </c>
      <c r="C39" t="s">
        <v>396</v>
      </c>
      <c r="D39" t="s">
        <v>305</v>
      </c>
      <c r="E39" t="s">
        <v>397</v>
      </c>
      <c r="G39">
        <v>9</v>
      </c>
      <c r="H39" t="s">
        <v>193</v>
      </c>
      <c r="I39">
        <f t="shared" si="0"/>
        <v>2</v>
      </c>
      <c r="J39">
        <v>164</v>
      </c>
      <c r="K39" t="str">
        <f t="shared" si="1"/>
        <v>右</v>
      </c>
      <c r="L39" t="s">
        <v>358</v>
      </c>
      <c r="Q39">
        <f t="shared" si="2"/>
        <v>16</v>
      </c>
      <c r="S39" t="s">
        <v>193</v>
      </c>
      <c r="T39" t="s">
        <v>407</v>
      </c>
      <c r="U39" t="s">
        <v>350</v>
      </c>
      <c r="V39">
        <v>9</v>
      </c>
      <c r="W39" s="156">
        <v>38496</v>
      </c>
      <c r="X39">
        <v>164</v>
      </c>
      <c r="Z39" t="s">
        <v>441</v>
      </c>
      <c r="AF39" t="s">
        <v>358</v>
      </c>
    </row>
    <row r="40" spans="1:32" x14ac:dyDescent="0.55000000000000004">
      <c r="A40">
        <v>39</v>
      </c>
      <c r="B40" t="s">
        <v>125</v>
      </c>
      <c r="C40" t="s">
        <v>396</v>
      </c>
      <c r="D40" t="s">
        <v>305</v>
      </c>
      <c r="E40" t="s">
        <v>397</v>
      </c>
      <c r="G40">
        <v>1</v>
      </c>
      <c r="H40" t="s">
        <v>196</v>
      </c>
      <c r="I40">
        <f t="shared" si="0"/>
        <v>2</v>
      </c>
      <c r="J40">
        <v>178</v>
      </c>
      <c r="K40" t="str">
        <f t="shared" si="1"/>
        <v>右</v>
      </c>
      <c r="L40" t="s">
        <v>358</v>
      </c>
      <c r="Q40">
        <f t="shared" si="2"/>
        <v>16</v>
      </c>
      <c r="S40" t="s">
        <v>196</v>
      </c>
      <c r="T40" t="s">
        <v>408</v>
      </c>
      <c r="U40" t="s">
        <v>350</v>
      </c>
      <c r="V40">
        <v>1</v>
      </c>
      <c r="W40" s="156">
        <v>38571</v>
      </c>
      <c r="X40">
        <v>178</v>
      </c>
      <c r="Y40">
        <v>0</v>
      </c>
      <c r="Z40" t="s">
        <v>441</v>
      </c>
      <c r="AF40" t="s">
        <v>358</v>
      </c>
    </row>
    <row r="41" spans="1:32" x14ac:dyDescent="0.55000000000000004">
      <c r="A41">
        <v>40</v>
      </c>
      <c r="B41" t="s">
        <v>125</v>
      </c>
      <c r="C41" t="s">
        <v>396</v>
      </c>
      <c r="D41" t="s">
        <v>305</v>
      </c>
      <c r="E41" t="s">
        <v>397</v>
      </c>
      <c r="G41">
        <v>8</v>
      </c>
      <c r="H41" t="s">
        <v>199</v>
      </c>
      <c r="I41">
        <f t="shared" si="0"/>
        <v>2</v>
      </c>
      <c r="J41">
        <v>171</v>
      </c>
      <c r="K41" t="str">
        <f t="shared" si="1"/>
        <v>右</v>
      </c>
      <c r="L41" t="s">
        <v>358</v>
      </c>
      <c r="Q41">
        <f t="shared" si="2"/>
        <v>16</v>
      </c>
      <c r="S41" t="s">
        <v>199</v>
      </c>
      <c r="T41" t="s">
        <v>409</v>
      </c>
      <c r="U41" t="s">
        <v>350</v>
      </c>
      <c r="V41">
        <v>8</v>
      </c>
      <c r="W41" s="156">
        <v>38549</v>
      </c>
      <c r="X41">
        <v>171</v>
      </c>
      <c r="Z41" t="s">
        <v>441</v>
      </c>
      <c r="AF41" t="s">
        <v>358</v>
      </c>
    </row>
    <row r="42" spans="1:32" x14ac:dyDescent="0.55000000000000004">
      <c r="W42" s="156"/>
    </row>
    <row r="43" spans="1:32" x14ac:dyDescent="0.55000000000000004">
      <c r="W43" s="156"/>
    </row>
    <row r="44" spans="1:32" x14ac:dyDescent="0.55000000000000004">
      <c r="W44" s="156"/>
    </row>
    <row r="45" spans="1:32" x14ac:dyDescent="0.55000000000000004">
      <c r="W45" s="156"/>
    </row>
    <row r="46" spans="1:32" x14ac:dyDescent="0.55000000000000004">
      <c r="W46" s="156"/>
    </row>
    <row r="47" spans="1:32" x14ac:dyDescent="0.55000000000000004">
      <c r="W47" s="156"/>
    </row>
    <row r="48" spans="1:32" x14ac:dyDescent="0.55000000000000004">
      <c r="W48" s="156"/>
    </row>
    <row r="49" spans="10:23" x14ac:dyDescent="0.55000000000000004">
      <c r="W49" s="156"/>
    </row>
    <row r="50" spans="10:23" x14ac:dyDescent="0.55000000000000004">
      <c r="W50" s="156"/>
    </row>
    <row r="51" spans="10:23" x14ac:dyDescent="0.55000000000000004">
      <c r="W51" s="156"/>
    </row>
    <row r="52" spans="10:23" x14ac:dyDescent="0.55000000000000004">
      <c r="W52" s="156"/>
    </row>
    <row r="53" spans="10:23" x14ac:dyDescent="0.55000000000000004">
      <c r="W53" s="156"/>
    </row>
    <row r="54" spans="10:23" x14ac:dyDescent="0.55000000000000004">
      <c r="W54" s="156"/>
    </row>
    <row r="55" spans="10:23" x14ac:dyDescent="0.55000000000000004">
      <c r="W55" s="156"/>
    </row>
    <row r="56" spans="10:23" x14ac:dyDescent="0.55000000000000004">
      <c r="W56" s="156"/>
    </row>
    <row r="57" spans="10:23" x14ac:dyDescent="0.55000000000000004">
      <c r="W57" s="156"/>
    </row>
    <row r="58" spans="10:23" x14ac:dyDescent="0.55000000000000004">
      <c r="W58" s="156"/>
    </row>
    <row r="59" spans="10:23" x14ac:dyDescent="0.55000000000000004">
      <c r="W59" s="156"/>
    </row>
    <row r="60" spans="10:23" x14ac:dyDescent="0.55000000000000004">
      <c r="W60" s="156"/>
    </row>
    <row r="61" spans="10:23" x14ac:dyDescent="0.55000000000000004">
      <c r="J61" s="157"/>
      <c r="W61" s="156"/>
    </row>
    <row r="62" spans="10:23" x14ac:dyDescent="0.55000000000000004">
      <c r="J62" s="157"/>
      <c r="W62" s="156"/>
    </row>
    <row r="63" spans="10:23" x14ac:dyDescent="0.55000000000000004">
      <c r="J63" s="157"/>
      <c r="W63" s="156"/>
    </row>
    <row r="64" spans="10:23" x14ac:dyDescent="0.55000000000000004">
      <c r="W64" s="156"/>
    </row>
    <row r="65" spans="10:23" x14ac:dyDescent="0.55000000000000004">
      <c r="W65" s="156"/>
    </row>
    <row r="66" spans="10:23" x14ac:dyDescent="0.55000000000000004">
      <c r="J66" s="157"/>
      <c r="W66" s="156"/>
    </row>
    <row r="67" spans="10:23" x14ac:dyDescent="0.55000000000000004">
      <c r="J67" s="157"/>
      <c r="W67" s="156"/>
    </row>
    <row r="68" spans="10:23" x14ac:dyDescent="0.55000000000000004">
      <c r="J68" s="157"/>
      <c r="W68" s="156"/>
    </row>
    <row r="69" spans="10:23" x14ac:dyDescent="0.55000000000000004">
      <c r="J69" s="157"/>
      <c r="W69" s="156"/>
    </row>
    <row r="70" spans="10:23" x14ac:dyDescent="0.55000000000000004">
      <c r="J70" s="157"/>
      <c r="W70" s="156"/>
    </row>
    <row r="71" spans="10:23" x14ac:dyDescent="0.55000000000000004">
      <c r="J71" s="157"/>
      <c r="W71" s="156"/>
    </row>
    <row r="72" spans="10:23" x14ac:dyDescent="0.55000000000000004">
      <c r="W72" s="156"/>
    </row>
    <row r="73" spans="10:23" x14ac:dyDescent="0.55000000000000004">
      <c r="W73" s="156"/>
    </row>
    <row r="74" spans="10:23" x14ac:dyDescent="0.55000000000000004">
      <c r="W74" s="156"/>
    </row>
    <row r="75" spans="10:23" x14ac:dyDescent="0.55000000000000004">
      <c r="W75" s="156"/>
    </row>
    <row r="76" spans="10:23" x14ac:dyDescent="0.55000000000000004">
      <c r="W76" s="156"/>
    </row>
    <row r="77" spans="10:23" x14ac:dyDescent="0.55000000000000004">
      <c r="W77" s="156"/>
    </row>
    <row r="78" spans="10:23" x14ac:dyDescent="0.55000000000000004">
      <c r="W78" s="156"/>
    </row>
    <row r="79" spans="10:23" x14ac:dyDescent="0.55000000000000004">
      <c r="W79" s="156"/>
    </row>
    <row r="80" spans="10:23" x14ac:dyDescent="0.55000000000000004">
      <c r="W80" s="156"/>
    </row>
  </sheetData>
  <autoFilter ref="A1:AJ80" xr:uid="{B083A7D7-A99E-465B-9D40-A7EC3936CB81}">
    <sortState xmlns:xlrd2="http://schemas.microsoft.com/office/spreadsheetml/2017/richdata2" ref="A2:AJ80">
      <sortCondition ref="B1:B80"/>
    </sortState>
  </autoFilter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A9E58-6451-4D9C-A8A0-98E68100924D}">
  <dimension ref="A1:AI28"/>
  <sheetViews>
    <sheetView workbookViewId="0">
      <selection activeCell="D9" sqref="D9"/>
    </sheetView>
  </sheetViews>
  <sheetFormatPr defaultRowHeight="18" x14ac:dyDescent="0.55000000000000004"/>
  <cols>
    <col min="1" max="1" width="22.6640625" customWidth="1"/>
    <col min="3" max="3" width="13.83203125" customWidth="1"/>
    <col min="4" max="4" width="14.5" customWidth="1"/>
    <col min="17" max="17" width="16.6640625" customWidth="1"/>
    <col min="18" max="18" width="12.08203125" customWidth="1"/>
  </cols>
  <sheetData>
    <row r="1" spans="1:35" x14ac:dyDescent="0.55000000000000004">
      <c r="A1" t="s">
        <v>411</v>
      </c>
      <c r="B1" t="s">
        <v>412</v>
      </c>
      <c r="C1" t="s">
        <v>324</v>
      </c>
      <c r="D1" t="s">
        <v>325</v>
      </c>
      <c r="E1" t="s">
        <v>326</v>
      </c>
      <c r="F1" t="s">
        <v>327</v>
      </c>
      <c r="G1" t="s">
        <v>413</v>
      </c>
      <c r="H1" t="s">
        <v>414</v>
      </c>
      <c r="I1" t="s">
        <v>415</v>
      </c>
      <c r="J1" t="s">
        <v>416</v>
      </c>
      <c r="K1" t="s">
        <v>417</v>
      </c>
      <c r="L1" t="s">
        <v>418</v>
      </c>
      <c r="M1" t="s">
        <v>419</v>
      </c>
      <c r="N1" t="s">
        <v>420</v>
      </c>
      <c r="O1" t="s">
        <v>421</v>
      </c>
      <c r="P1" t="s">
        <v>328</v>
      </c>
      <c r="Q1" t="s">
        <v>329</v>
      </c>
      <c r="R1" t="s">
        <v>331</v>
      </c>
      <c r="S1" t="s">
        <v>332</v>
      </c>
      <c r="T1" t="s">
        <v>333</v>
      </c>
      <c r="U1" t="s">
        <v>335</v>
      </c>
      <c r="V1" t="s">
        <v>422</v>
      </c>
      <c r="W1" t="s">
        <v>423</v>
      </c>
      <c r="X1" t="s">
        <v>424</v>
      </c>
      <c r="Y1" t="s">
        <v>425</v>
      </c>
      <c r="Z1" t="s">
        <v>426</v>
      </c>
      <c r="AA1" t="s">
        <v>427</v>
      </c>
      <c r="AB1" t="s">
        <v>428</v>
      </c>
      <c r="AC1" t="s">
        <v>429</v>
      </c>
      <c r="AD1" t="s">
        <v>430</v>
      </c>
      <c r="AE1" t="s">
        <v>337</v>
      </c>
      <c r="AF1" t="s">
        <v>338</v>
      </c>
      <c r="AG1" t="s">
        <v>339</v>
      </c>
      <c r="AH1" t="s">
        <v>340</v>
      </c>
      <c r="AI1" t="s">
        <v>341</v>
      </c>
    </row>
    <row r="2" spans="1:35" x14ac:dyDescent="0.55000000000000004">
      <c r="B2" t="s">
        <v>72</v>
      </c>
      <c r="C2" t="s">
        <v>449</v>
      </c>
      <c r="D2" t="s">
        <v>447</v>
      </c>
      <c r="E2" t="s">
        <v>448</v>
      </c>
      <c r="F2" t="s">
        <v>125</v>
      </c>
      <c r="H2" t="s">
        <v>431</v>
      </c>
      <c r="I2" t="s">
        <v>277</v>
      </c>
      <c r="J2" t="s">
        <v>280</v>
      </c>
      <c r="K2" t="s">
        <v>309</v>
      </c>
      <c r="L2" t="s">
        <v>308</v>
      </c>
      <c r="M2" t="s">
        <v>312</v>
      </c>
      <c r="N2" t="s">
        <v>277</v>
      </c>
      <c r="O2" t="s">
        <v>361</v>
      </c>
    </row>
    <row r="3" spans="1:35" x14ac:dyDescent="0.55000000000000004">
      <c r="B3" t="s">
        <v>72</v>
      </c>
      <c r="F3" t="s">
        <v>125</v>
      </c>
      <c r="I3" t="s">
        <v>297</v>
      </c>
      <c r="J3" t="s">
        <v>295</v>
      </c>
      <c r="K3" t="s">
        <v>298</v>
      </c>
      <c r="L3" t="s">
        <v>300</v>
      </c>
    </row>
    <row r="4" spans="1:35" x14ac:dyDescent="0.55000000000000004">
      <c r="B4" t="s">
        <v>72</v>
      </c>
      <c r="F4" t="s">
        <v>125</v>
      </c>
      <c r="I4" t="s">
        <v>277</v>
      </c>
      <c r="J4" t="s">
        <v>280</v>
      </c>
      <c r="K4" t="s">
        <v>276</v>
      </c>
      <c r="L4" t="s">
        <v>283</v>
      </c>
      <c r="M4" t="s">
        <v>294</v>
      </c>
      <c r="N4" t="s">
        <v>295</v>
      </c>
    </row>
    <row r="5" spans="1:35" x14ac:dyDescent="0.55000000000000004">
      <c r="B5" t="s">
        <v>72</v>
      </c>
      <c r="F5" t="s">
        <v>125</v>
      </c>
      <c r="I5" t="s">
        <v>294</v>
      </c>
      <c r="J5" t="s">
        <v>297</v>
      </c>
      <c r="K5" t="s">
        <v>302</v>
      </c>
      <c r="L5" t="s">
        <v>277</v>
      </c>
      <c r="M5" t="s">
        <v>303</v>
      </c>
      <c r="N5" t="s">
        <v>304</v>
      </c>
    </row>
    <row r="6" spans="1:35" x14ac:dyDescent="0.55000000000000004">
      <c r="B6" t="s">
        <v>72</v>
      </c>
      <c r="F6" t="s">
        <v>125</v>
      </c>
      <c r="I6" t="s">
        <v>297</v>
      </c>
      <c r="J6" t="s">
        <v>283</v>
      </c>
      <c r="K6" t="s">
        <v>294</v>
      </c>
      <c r="L6" t="s">
        <v>308</v>
      </c>
      <c r="M6" t="s">
        <v>309</v>
      </c>
      <c r="N6" t="s">
        <v>310</v>
      </c>
    </row>
    <row r="7" spans="1:35" x14ac:dyDescent="0.55000000000000004">
      <c r="B7" t="s">
        <v>72</v>
      </c>
      <c r="F7" t="s">
        <v>125</v>
      </c>
      <c r="I7" t="s">
        <v>277</v>
      </c>
      <c r="J7" t="s">
        <v>298</v>
      </c>
      <c r="K7" t="s">
        <v>297</v>
      </c>
      <c r="L7" t="s">
        <v>294</v>
      </c>
      <c r="O7" t="s">
        <v>361</v>
      </c>
    </row>
    <row r="8" spans="1:35" x14ac:dyDescent="0.55000000000000004">
      <c r="B8" t="s">
        <v>72</v>
      </c>
      <c r="F8" t="s">
        <v>125</v>
      </c>
      <c r="I8" t="s">
        <v>432</v>
      </c>
      <c r="J8" t="s">
        <v>433</v>
      </c>
      <c r="K8" t="s">
        <v>434</v>
      </c>
      <c r="L8" t="s">
        <v>435</v>
      </c>
      <c r="M8" t="s">
        <v>436</v>
      </c>
      <c r="N8" t="s">
        <v>437</v>
      </c>
    </row>
    <row r="9" spans="1:35" x14ac:dyDescent="0.55000000000000004">
      <c r="B9" t="s">
        <v>72</v>
      </c>
      <c r="F9" t="s">
        <v>125</v>
      </c>
      <c r="I9" t="s">
        <v>277</v>
      </c>
      <c r="J9" t="s">
        <v>301</v>
      </c>
      <c r="K9" t="s">
        <v>297</v>
      </c>
      <c r="L9" t="s">
        <v>280</v>
      </c>
    </row>
    <row r="10" spans="1:35" x14ac:dyDescent="0.55000000000000004">
      <c r="B10" t="s">
        <v>72</v>
      </c>
      <c r="F10" t="s">
        <v>125</v>
      </c>
      <c r="I10" t="s">
        <v>311</v>
      </c>
      <c r="J10" t="s">
        <v>294</v>
      </c>
      <c r="K10" t="s">
        <v>277</v>
      </c>
      <c r="L10" t="s">
        <v>277</v>
      </c>
      <c r="O10" t="s">
        <v>361</v>
      </c>
    </row>
    <row r="11" spans="1:35" x14ac:dyDescent="0.55000000000000004">
      <c r="B11" t="s">
        <v>72</v>
      </c>
      <c r="F11" t="s">
        <v>125</v>
      </c>
      <c r="I11" t="s">
        <v>299</v>
      </c>
      <c r="J11" t="s">
        <v>313</v>
      </c>
      <c r="K11" t="s">
        <v>301</v>
      </c>
      <c r="L11" t="s">
        <v>314</v>
      </c>
    </row>
    <row r="14" spans="1:35" x14ac:dyDescent="0.55000000000000004">
      <c r="A14" t="s">
        <v>411</v>
      </c>
    </row>
    <row r="15" spans="1:35" x14ac:dyDescent="0.55000000000000004">
      <c r="A15" t="s">
        <v>412</v>
      </c>
      <c r="B15" t="s">
        <v>72</v>
      </c>
      <c r="C15" t="s">
        <v>72</v>
      </c>
      <c r="D15" t="s">
        <v>72</v>
      </c>
      <c r="E15" t="s">
        <v>72</v>
      </c>
      <c r="F15" t="s">
        <v>72</v>
      </c>
      <c r="G15" t="s">
        <v>72</v>
      </c>
      <c r="H15" t="s">
        <v>72</v>
      </c>
      <c r="I15" t="s">
        <v>72</v>
      </c>
      <c r="J15" t="s">
        <v>72</v>
      </c>
      <c r="K15" t="s">
        <v>72</v>
      </c>
    </row>
    <row r="16" spans="1:35" x14ac:dyDescent="0.55000000000000004">
      <c r="A16" t="s">
        <v>324</v>
      </c>
    </row>
    <row r="17" spans="1:11" x14ac:dyDescent="0.55000000000000004">
      <c r="A17" t="s">
        <v>325</v>
      </c>
    </row>
    <row r="18" spans="1:11" x14ac:dyDescent="0.55000000000000004">
      <c r="A18" t="s">
        <v>326</v>
      </c>
    </row>
    <row r="19" spans="1:11" x14ac:dyDescent="0.55000000000000004">
      <c r="A19" t="s">
        <v>327</v>
      </c>
      <c r="B19" t="s">
        <v>125</v>
      </c>
      <c r="C19" t="s">
        <v>125</v>
      </c>
      <c r="D19" t="s">
        <v>125</v>
      </c>
      <c r="E19" t="s">
        <v>125</v>
      </c>
      <c r="F19" t="s">
        <v>125</v>
      </c>
      <c r="G19" t="s">
        <v>125</v>
      </c>
      <c r="H19" t="s">
        <v>125</v>
      </c>
      <c r="I19" t="s">
        <v>125</v>
      </c>
      <c r="J19" t="s">
        <v>125</v>
      </c>
      <c r="K19" t="s">
        <v>125</v>
      </c>
    </row>
    <row r="20" spans="1:11" x14ac:dyDescent="0.55000000000000004">
      <c r="A20" t="s">
        <v>413</v>
      </c>
    </row>
    <row r="21" spans="1:11" x14ac:dyDescent="0.55000000000000004">
      <c r="A21" t="s">
        <v>414</v>
      </c>
    </row>
    <row r="22" spans="1:11" x14ac:dyDescent="0.55000000000000004">
      <c r="A22" t="s">
        <v>415</v>
      </c>
      <c r="B22" t="s">
        <v>277</v>
      </c>
      <c r="C22" t="s">
        <v>297</v>
      </c>
      <c r="D22" t="s">
        <v>277</v>
      </c>
      <c r="E22" t="s">
        <v>294</v>
      </c>
      <c r="F22" t="s">
        <v>297</v>
      </c>
      <c r="G22" t="s">
        <v>277</v>
      </c>
      <c r="H22" t="s">
        <v>432</v>
      </c>
      <c r="I22" t="s">
        <v>277</v>
      </c>
      <c r="J22" t="s">
        <v>311</v>
      </c>
      <c r="K22" t="s">
        <v>299</v>
      </c>
    </row>
    <row r="23" spans="1:11" x14ac:dyDescent="0.55000000000000004">
      <c r="A23" t="s">
        <v>416</v>
      </c>
      <c r="B23" t="s">
        <v>280</v>
      </c>
      <c r="C23" t="s">
        <v>295</v>
      </c>
      <c r="D23" t="s">
        <v>280</v>
      </c>
      <c r="E23" t="s">
        <v>297</v>
      </c>
      <c r="F23" t="s">
        <v>283</v>
      </c>
      <c r="G23" t="s">
        <v>298</v>
      </c>
      <c r="H23" t="s">
        <v>433</v>
      </c>
      <c r="I23" t="s">
        <v>301</v>
      </c>
      <c r="J23" t="s">
        <v>294</v>
      </c>
      <c r="K23" t="s">
        <v>313</v>
      </c>
    </row>
    <row r="24" spans="1:11" x14ac:dyDescent="0.55000000000000004">
      <c r="A24" t="s">
        <v>417</v>
      </c>
      <c r="B24" t="s">
        <v>309</v>
      </c>
      <c r="C24" t="s">
        <v>298</v>
      </c>
      <c r="D24" t="s">
        <v>276</v>
      </c>
      <c r="E24" t="s">
        <v>302</v>
      </c>
      <c r="F24" t="s">
        <v>294</v>
      </c>
      <c r="G24" t="s">
        <v>297</v>
      </c>
      <c r="H24" t="s">
        <v>434</v>
      </c>
      <c r="I24" t="s">
        <v>297</v>
      </c>
      <c r="J24" t="s">
        <v>277</v>
      </c>
      <c r="K24" t="s">
        <v>301</v>
      </c>
    </row>
    <row r="25" spans="1:11" x14ac:dyDescent="0.55000000000000004">
      <c r="A25" t="s">
        <v>418</v>
      </c>
      <c r="B25" t="s">
        <v>308</v>
      </c>
      <c r="C25" t="s">
        <v>300</v>
      </c>
      <c r="D25" t="s">
        <v>283</v>
      </c>
      <c r="E25" t="s">
        <v>277</v>
      </c>
      <c r="F25" t="s">
        <v>308</v>
      </c>
      <c r="G25" t="s">
        <v>294</v>
      </c>
      <c r="H25" t="s">
        <v>435</v>
      </c>
      <c r="I25" t="s">
        <v>280</v>
      </c>
      <c r="J25" t="s">
        <v>277</v>
      </c>
      <c r="K25" t="s">
        <v>314</v>
      </c>
    </row>
    <row r="26" spans="1:11" x14ac:dyDescent="0.55000000000000004">
      <c r="A26" t="s">
        <v>419</v>
      </c>
      <c r="B26" t="s">
        <v>312</v>
      </c>
      <c r="D26" t="s">
        <v>294</v>
      </c>
      <c r="E26" t="s">
        <v>303</v>
      </c>
      <c r="F26" t="s">
        <v>309</v>
      </c>
      <c r="H26" t="s">
        <v>436</v>
      </c>
    </row>
    <row r="27" spans="1:11" x14ac:dyDescent="0.55000000000000004">
      <c r="A27" t="s">
        <v>420</v>
      </c>
      <c r="B27" t="s">
        <v>277</v>
      </c>
      <c r="D27" t="s">
        <v>295</v>
      </c>
      <c r="E27" t="s">
        <v>304</v>
      </c>
      <c r="F27" t="s">
        <v>310</v>
      </c>
      <c r="H27" t="s">
        <v>437</v>
      </c>
    </row>
    <row r="28" spans="1:11" x14ac:dyDescent="0.55000000000000004">
      <c r="A28" t="s">
        <v>421</v>
      </c>
      <c r="B28" t="s">
        <v>361</v>
      </c>
      <c r="G28" t="s">
        <v>361</v>
      </c>
      <c r="J28" t="s">
        <v>361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0E355-5F4B-4513-B545-C74262E89AE8}">
  <dimension ref="A1:AA2"/>
  <sheetViews>
    <sheetView workbookViewId="0">
      <selection activeCell="U14" sqref="U14"/>
    </sheetView>
  </sheetViews>
  <sheetFormatPr defaultRowHeight="18" x14ac:dyDescent="0.55000000000000004"/>
  <sheetData>
    <row r="1" spans="1:27" x14ac:dyDescent="0.55000000000000004">
      <c r="A1" t="s">
        <v>315</v>
      </c>
      <c r="B1" t="s">
        <v>316</v>
      </c>
      <c r="C1" t="s">
        <v>317</v>
      </c>
      <c r="D1" t="s">
        <v>318</v>
      </c>
      <c r="E1" t="s">
        <v>319</v>
      </c>
      <c r="F1" t="s">
        <v>320</v>
      </c>
      <c r="G1" t="s">
        <v>321</v>
      </c>
      <c r="H1" t="s">
        <v>322</v>
      </c>
      <c r="I1" t="s">
        <v>323</v>
      </c>
      <c r="J1" t="s">
        <v>324</v>
      </c>
      <c r="K1" t="s">
        <v>325</v>
      </c>
      <c r="L1" t="s">
        <v>326</v>
      </c>
      <c r="M1" t="s">
        <v>327</v>
      </c>
      <c r="N1" t="s">
        <v>328</v>
      </c>
      <c r="O1" t="s">
        <v>329</v>
      </c>
      <c r="P1" t="s">
        <v>330</v>
      </c>
      <c r="Q1" t="s">
        <v>331</v>
      </c>
      <c r="R1" t="s">
        <v>332</v>
      </c>
      <c r="S1" t="s">
        <v>333</v>
      </c>
      <c r="T1" t="s">
        <v>334</v>
      </c>
      <c r="U1" s="59" t="s">
        <v>335</v>
      </c>
      <c r="V1" t="s">
        <v>336</v>
      </c>
      <c r="W1" s="59" t="s">
        <v>337</v>
      </c>
      <c r="X1" t="s">
        <v>338</v>
      </c>
      <c r="Y1" t="s">
        <v>339</v>
      </c>
      <c r="Z1" t="s">
        <v>340</v>
      </c>
      <c r="AA1" t="s">
        <v>341</v>
      </c>
    </row>
    <row r="2" spans="1:27" x14ac:dyDescent="0.55000000000000004">
      <c r="A2" s="155">
        <v>44555</v>
      </c>
      <c r="B2" s="155">
        <v>44557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  <c r="I2" t="s">
        <v>348</v>
      </c>
      <c r="J2" t="s">
        <v>396</v>
      </c>
      <c r="K2" t="s">
        <v>305</v>
      </c>
      <c r="L2" t="s">
        <v>397</v>
      </c>
      <c r="M2" t="s">
        <v>125</v>
      </c>
      <c r="N2">
        <v>1</v>
      </c>
      <c r="O2" t="s">
        <v>410</v>
      </c>
      <c r="P2" t="s">
        <v>349</v>
      </c>
      <c r="Q2" t="s">
        <v>306</v>
      </c>
      <c r="R2" t="s">
        <v>398</v>
      </c>
      <c r="S2" t="s">
        <v>350</v>
      </c>
      <c r="T2" t="s">
        <v>355</v>
      </c>
      <c r="U2">
        <v>102</v>
      </c>
      <c r="V2" t="s">
        <v>363</v>
      </c>
      <c r="W2" t="s">
        <v>352</v>
      </c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C69E-D442-434F-8EA4-29D4434292A4}">
  <sheetPr>
    <tabColor rgb="FF00FF00"/>
  </sheetPr>
  <dimension ref="A1:BP723"/>
  <sheetViews>
    <sheetView zoomScale="52" zoomScaleNormal="52" workbookViewId="0">
      <selection activeCell="P63" sqref="P63"/>
    </sheetView>
  </sheetViews>
  <sheetFormatPr defaultRowHeight="18" x14ac:dyDescent="0.55000000000000004"/>
  <cols>
    <col min="1" max="1" width="8.33203125" customWidth="1"/>
    <col min="3" max="3" width="12" customWidth="1"/>
    <col min="4" max="4" width="10.75" customWidth="1"/>
    <col min="5" max="5" width="10.4140625" customWidth="1"/>
    <col min="6" max="6" width="7.25" customWidth="1"/>
    <col min="7" max="7" width="11.33203125" customWidth="1"/>
    <col min="8" max="8" width="4.5" customWidth="1"/>
    <col min="9" max="9" width="3.08203125" customWidth="1"/>
    <col min="10" max="10" width="12.75" customWidth="1"/>
    <col min="11" max="11" width="12" customWidth="1"/>
    <col min="12" max="12" width="11.33203125" customWidth="1"/>
    <col min="13" max="13" width="3.58203125" customWidth="1"/>
    <col min="14" max="14" width="6.75" customWidth="1"/>
    <col min="15" max="15" width="11.58203125" customWidth="1"/>
    <col min="16" max="17" width="4.5" customWidth="1"/>
    <col min="18" max="18" width="4.6640625" customWidth="1"/>
    <col min="19" max="19" width="4" customWidth="1"/>
    <col min="20" max="20" width="14.08203125" customWidth="1"/>
    <col min="21" max="21" width="10.5" customWidth="1"/>
    <col min="22" max="22" width="3.33203125" customWidth="1"/>
    <col min="23" max="23" width="6.58203125" customWidth="1"/>
    <col min="24" max="24" width="11.9140625" customWidth="1"/>
    <col min="25" max="26" width="5.4140625" customWidth="1"/>
    <col min="27" max="27" width="11.9140625" customWidth="1"/>
    <col min="29" max="30" width="10.1640625" customWidth="1"/>
    <col min="38" max="38" width="3.1640625" customWidth="1"/>
    <col min="39" max="39" width="2.25" customWidth="1"/>
    <col min="54" max="54" width="0.4140625" customWidth="1"/>
    <col min="55" max="55" width="2.25" customWidth="1"/>
    <col min="67" max="67" width="2.75" customWidth="1"/>
  </cols>
  <sheetData>
    <row r="1" spans="1:14" ht="16.5" customHeight="1" x14ac:dyDescent="0.55000000000000004">
      <c r="A1" t="s">
        <v>116</v>
      </c>
      <c r="B1" s="7">
        <f ca="1">TODAY()</f>
        <v>44679</v>
      </c>
      <c r="C1" t="s">
        <v>117</v>
      </c>
      <c r="D1" s="8" t="s">
        <v>118</v>
      </c>
      <c r="E1" s="9" t="s">
        <v>119</v>
      </c>
      <c r="F1" s="9"/>
      <c r="G1" s="9"/>
      <c r="H1" s="9"/>
      <c r="I1" s="9"/>
      <c r="J1" s="9"/>
      <c r="K1" s="10"/>
      <c r="N1" s="9"/>
    </row>
    <row r="2" spans="1:14" ht="16.5" customHeight="1" x14ac:dyDescent="0.55000000000000004">
      <c r="A2" s="11">
        <f ca="1">TODAY()</f>
        <v>44679</v>
      </c>
      <c r="B2" s="12">
        <f ca="1">TODAY()</f>
        <v>44679</v>
      </c>
      <c r="C2" t="s">
        <v>120</v>
      </c>
      <c r="D2" s="8" t="s">
        <v>121</v>
      </c>
      <c r="E2" s="9" t="s">
        <v>122</v>
      </c>
      <c r="F2" s="9"/>
      <c r="G2" s="9"/>
      <c r="H2" s="9"/>
      <c r="I2" s="9"/>
      <c r="J2" s="9"/>
      <c r="K2" s="10"/>
      <c r="N2" s="9"/>
    </row>
    <row r="3" spans="1:14" ht="16.5" customHeight="1" x14ac:dyDescent="0.55000000000000004">
      <c r="B3" s="13">
        <f ca="1">TODAY()</f>
        <v>44679</v>
      </c>
      <c r="C3" t="s">
        <v>123</v>
      </c>
      <c r="D3" s="8" t="s">
        <v>124</v>
      </c>
      <c r="E3" s="14" t="s">
        <v>125</v>
      </c>
      <c r="I3" s="15"/>
      <c r="J3" s="16" t="s">
        <v>126</v>
      </c>
      <c r="K3" s="16"/>
      <c r="N3" s="16"/>
    </row>
    <row r="4" spans="1:14" ht="16.5" customHeight="1" x14ac:dyDescent="0.55000000000000004">
      <c r="B4" s="17" t="str">
        <f ca="1">TEXT(A2,"aaa")</f>
        <v>木</v>
      </c>
      <c r="C4" t="s">
        <v>127</v>
      </c>
      <c r="D4" s="8" t="s">
        <v>128</v>
      </c>
      <c r="E4" s="9">
        <v>1</v>
      </c>
      <c r="F4" s="9" t="s">
        <v>129</v>
      </c>
      <c r="I4" s="15"/>
      <c r="J4" s="16" t="s">
        <v>130</v>
      </c>
      <c r="K4" s="16"/>
      <c r="N4" s="16"/>
    </row>
    <row r="5" spans="1:14" ht="16.5" customHeight="1" x14ac:dyDescent="0.55000000000000004">
      <c r="A5" s="160" t="s">
        <v>131</v>
      </c>
      <c r="B5" s="162" t="s">
        <v>132</v>
      </c>
      <c r="C5" s="163"/>
      <c r="D5" s="8" t="s">
        <v>133</v>
      </c>
      <c r="E5" s="9" t="s">
        <v>134</v>
      </c>
      <c r="I5" s="15"/>
      <c r="J5" s="16" t="s">
        <v>135</v>
      </c>
      <c r="K5" s="16"/>
      <c r="N5" s="16"/>
    </row>
    <row r="6" spans="1:14" ht="16.5" customHeight="1" x14ac:dyDescent="0.55000000000000004">
      <c r="A6" s="161"/>
      <c r="B6" s="164"/>
      <c r="C6" s="165"/>
      <c r="D6" s="8" t="s">
        <v>136</v>
      </c>
      <c r="E6" s="9" t="s">
        <v>137</v>
      </c>
      <c r="I6" s="15" t="s">
        <v>138</v>
      </c>
      <c r="J6" s="16" t="s">
        <v>139</v>
      </c>
      <c r="K6" s="16"/>
      <c r="N6" s="16"/>
    </row>
    <row r="7" spans="1:14" ht="16.5" customHeight="1" x14ac:dyDescent="0.55000000000000004">
      <c r="D7" s="8" t="s">
        <v>140</v>
      </c>
      <c r="F7" s="8"/>
      <c r="I7" s="15"/>
      <c r="J7" s="16" t="s">
        <v>141</v>
      </c>
      <c r="K7" s="16"/>
      <c r="N7" s="16"/>
    </row>
    <row r="8" spans="1:14" ht="16.5" customHeight="1" x14ac:dyDescent="0.55000000000000004">
      <c r="A8" s="166" t="s">
        <v>142</v>
      </c>
      <c r="B8" s="167">
        <v>1</v>
      </c>
      <c r="C8" s="18" t="str">
        <f>VLOOKUP(B8,A41:C67,2)</f>
        <v>済南学院高校</v>
      </c>
      <c r="D8" s="8" t="s">
        <v>143</v>
      </c>
      <c r="E8" s="9" t="s">
        <v>144</v>
      </c>
      <c r="F8" s="8"/>
      <c r="I8" s="15"/>
      <c r="J8" s="16" t="s">
        <v>145</v>
      </c>
      <c r="K8" s="16"/>
      <c r="N8" s="16"/>
    </row>
    <row r="9" spans="1:14" ht="16.5" customHeight="1" x14ac:dyDescent="0.55000000000000004">
      <c r="A9" s="166"/>
      <c r="B9" s="167"/>
      <c r="C9" s="19" t="str">
        <f>VLOOKUP(B8,A41:C67,3)</f>
        <v>済南学院</v>
      </c>
      <c r="D9" s="8" t="s">
        <v>143</v>
      </c>
      <c r="E9" s="9" t="s">
        <v>146</v>
      </c>
      <c r="F9" s="8"/>
      <c r="I9" s="15"/>
      <c r="J9" s="20"/>
      <c r="K9" s="21"/>
      <c r="N9" s="21"/>
    </row>
    <row r="10" spans="1:14" ht="16.5" customHeight="1" x14ac:dyDescent="0.55000000000000004">
      <c r="A10" s="166" t="s">
        <v>147</v>
      </c>
      <c r="B10" s="168">
        <v>2</v>
      </c>
      <c r="C10" s="18" t="str">
        <f>VLOOKUP(B10,A41:C67,2)</f>
        <v>最上農業高校</v>
      </c>
      <c r="D10" s="8" t="s">
        <v>148</v>
      </c>
      <c r="E10" s="9" t="s">
        <v>149</v>
      </c>
      <c r="F10" s="8"/>
      <c r="I10" s="22"/>
      <c r="J10" s="23"/>
      <c r="K10" s="23"/>
      <c r="N10" s="23"/>
    </row>
    <row r="11" spans="1:14" ht="16.5" customHeight="1" x14ac:dyDescent="0.55000000000000004">
      <c r="A11" s="166"/>
      <c r="B11" s="168"/>
      <c r="C11" s="19" t="str">
        <f>VLOOKUP(B10,A41:C67,3)</f>
        <v>最上農業</v>
      </c>
      <c r="D11" s="8" t="s">
        <v>148</v>
      </c>
      <c r="E11" s="9" t="s">
        <v>150</v>
      </c>
      <c r="F11" s="8"/>
      <c r="I11" s="15"/>
      <c r="J11" s="16" t="s">
        <v>151</v>
      </c>
      <c r="K11" s="16"/>
      <c r="N11" s="16"/>
    </row>
    <row r="12" spans="1:14" ht="16.5" customHeight="1" x14ac:dyDescent="0.55000000000000004">
      <c r="D12" s="10" t="s">
        <v>152</v>
      </c>
      <c r="E12" s="9" t="s">
        <v>153</v>
      </c>
      <c r="F12" s="8"/>
      <c r="I12" s="15"/>
      <c r="J12" s="16" t="s">
        <v>154</v>
      </c>
      <c r="K12" s="16"/>
      <c r="N12" s="16"/>
    </row>
    <row r="13" spans="1:14" ht="16.5" customHeight="1" x14ac:dyDescent="0.55000000000000004">
      <c r="A13" s="24" t="s">
        <v>155</v>
      </c>
      <c r="B13" s="25"/>
      <c r="C13" s="26" t="str">
        <f>IF(B13="","",IF(B13="Ａチーム",C9,C11))</f>
        <v/>
      </c>
      <c r="D13" s="27"/>
      <c r="E13" s="10"/>
      <c r="F13" s="8"/>
      <c r="I13" s="15" t="s">
        <v>138</v>
      </c>
      <c r="J13" s="16" t="s">
        <v>156</v>
      </c>
      <c r="K13" s="16"/>
      <c r="N13" s="16"/>
    </row>
    <row r="14" spans="1:14" ht="16.5" customHeight="1" x14ac:dyDescent="0.55000000000000004">
      <c r="A14" s="28" t="s">
        <v>157</v>
      </c>
      <c r="B14" s="25">
        <v>2</v>
      </c>
      <c r="C14" s="177" t="str">
        <f>IF(B14="","",IF(B14=0,"延長なし",IF(B14=1,"7mTC",IF(B14=2,"第１延長→7mTC",IF(B14=3,"第１延長→第２延長→7mTC","")))))</f>
        <v>第１延長→7mTC</v>
      </c>
      <c r="D14" s="178"/>
      <c r="I14" s="15"/>
      <c r="J14" s="20"/>
      <c r="K14" s="21"/>
      <c r="N14" s="21"/>
    </row>
    <row r="15" spans="1:14" ht="16.5" customHeight="1" x14ac:dyDescent="0.55000000000000004">
      <c r="A15" s="29"/>
      <c r="B15" s="30"/>
      <c r="C15" s="31"/>
      <c r="D15" s="31"/>
      <c r="I15" s="22"/>
      <c r="J15" s="16"/>
      <c r="K15" s="21"/>
      <c r="N15" s="16"/>
    </row>
    <row r="16" spans="1:14" ht="16.5" customHeight="1" x14ac:dyDescent="0.55000000000000004">
      <c r="A16" s="32" t="str">
        <f>VLOOKUP(B8,A41:C904,3)</f>
        <v>済南学院</v>
      </c>
      <c r="B16" s="33" t="s">
        <v>158</v>
      </c>
      <c r="C16" s="34" t="s">
        <v>159</v>
      </c>
      <c r="D16" s="35" t="s">
        <v>160</v>
      </c>
      <c r="E16" s="32" t="str">
        <f>VLOOKUP(B10,A41:C904,3)</f>
        <v>最上農業</v>
      </c>
      <c r="F16" s="33" t="s">
        <v>161</v>
      </c>
      <c r="G16" s="35" t="s">
        <v>159</v>
      </c>
      <c r="H16" s="35" t="s">
        <v>160</v>
      </c>
    </row>
    <row r="17" spans="1:29" x14ac:dyDescent="0.55000000000000004">
      <c r="A17" s="36">
        <f t="shared" ref="A17:A32" ca="1" si="0">IF(ISERROR(SMALL(P:P,ROW(A1))),"",INDIRECT("p"&amp;SMALL(P:P,ROW(A1))))</f>
        <v>41</v>
      </c>
      <c r="B17" s="37">
        <f ca="1">IF(A17="","",INDIRECT("n"&amp;SMALL(P:P,ROW(A1))))</f>
        <v>1</v>
      </c>
      <c r="C17" s="38" t="str">
        <f ca="1">IF(A17="","",INDIRECT("o"&amp;SMALL(P:P,ROW(A1))))</f>
        <v>長門 一の宮</v>
      </c>
      <c r="D17" s="39" t="str">
        <f ca="1">IF(A17="","",INDIRECT("ｍ"&amp;SMALL(P:P,ROW(K1))))</f>
        <v>c</v>
      </c>
      <c r="E17" s="40">
        <f t="shared" ref="E17:E32" ca="1" si="1">IF(ISERROR(SMALL(Q:Q,ROW(A1))),"",INDIRECT("q"&amp;SMALL(Q:Q,ROW(A1))))</f>
        <v>57</v>
      </c>
      <c r="F17" s="41">
        <f ca="1">IF(E17="","",INDIRECT("n"&amp;SMALL(Q:Q,ROW(A1))))</f>
        <v>1</v>
      </c>
      <c r="G17" s="42" t="str">
        <f ca="1">IF(E17="","",INDIRECT("o"&amp;SMALL(Q:Q,ROW(A1))))</f>
        <v>周防 佐山</v>
      </c>
      <c r="H17" s="43">
        <f ca="1">IF(E17="","",INDIRECT("m"&amp;SMALL(Q:Q,ROW(L1))))</f>
        <v>0</v>
      </c>
    </row>
    <row r="18" spans="1:29" x14ac:dyDescent="0.55000000000000004">
      <c r="A18" s="44">
        <f t="shared" ca="1" si="0"/>
        <v>42</v>
      </c>
      <c r="B18" s="45">
        <f t="shared" ref="B18:B32" ca="1" si="2">IF(A18="","",INDIRECT("n"&amp;SMALL(P:P,ROW(A2))))</f>
        <v>2</v>
      </c>
      <c r="C18" s="46" t="str">
        <f t="shared" ref="C18:C32" ca="1" si="3">IF(A18="","",INDIRECT("o"&amp;SMALL(P:P,ROW(A2))))</f>
        <v>長門 湯本</v>
      </c>
      <c r="D18" s="47">
        <f t="shared" ref="D18:D32" ca="1" si="4">IF(A18="","",INDIRECT("ｍ"&amp;SMALL(P:P,ROW(K2))))</f>
        <v>0</v>
      </c>
      <c r="E18" s="40">
        <f t="shared" ca="1" si="1"/>
        <v>58</v>
      </c>
      <c r="F18" s="41">
        <f t="shared" ref="F18:F32" ca="1" si="5">IF(E18="","",INDIRECT("n"&amp;SMALL(Q:Q,ROW(A2))))</f>
        <v>2</v>
      </c>
      <c r="G18" s="42" t="str">
        <f t="shared" ref="G18:G32" ca="1" si="6">IF(E18="","",INDIRECT("o"&amp;SMALL(Q:Q,ROW(A2))))</f>
        <v>周防 花岡</v>
      </c>
      <c r="H18" s="48">
        <f t="shared" ref="H18:H32" ca="1" si="7">IF(E18="","",INDIRECT("m"&amp;SMALL(Q:Q,ROW(L2))))</f>
        <v>0</v>
      </c>
    </row>
    <row r="19" spans="1:29" x14ac:dyDescent="0.55000000000000004">
      <c r="A19" s="44">
        <f t="shared" ca="1" si="0"/>
        <v>43</v>
      </c>
      <c r="B19" s="45">
        <f t="shared" ca="1" si="2"/>
        <v>3</v>
      </c>
      <c r="C19" s="46" t="str">
        <f t="shared" ca="1" si="3"/>
        <v>長門 長沢</v>
      </c>
      <c r="D19" s="47">
        <f t="shared" ca="1" si="4"/>
        <v>0</v>
      </c>
      <c r="E19" s="40">
        <f t="shared" ca="1" si="1"/>
        <v>59</v>
      </c>
      <c r="F19" s="41">
        <f t="shared" ca="1" si="5"/>
        <v>3</v>
      </c>
      <c r="G19" s="42" t="str">
        <f t="shared" ca="1" si="6"/>
        <v>周防 下郷</v>
      </c>
      <c r="H19" s="48">
        <f t="shared" ca="1" si="7"/>
        <v>0</v>
      </c>
    </row>
    <row r="20" spans="1:29" x14ac:dyDescent="0.55000000000000004">
      <c r="A20" s="44">
        <f t="shared" ca="1" si="0"/>
        <v>44</v>
      </c>
      <c r="B20" s="45">
        <f t="shared" ca="1" si="2"/>
        <v>4</v>
      </c>
      <c r="C20" s="46" t="str">
        <f t="shared" ca="1" si="3"/>
        <v>長門 本山</v>
      </c>
      <c r="D20" s="47">
        <f t="shared" ca="1" si="4"/>
        <v>0</v>
      </c>
      <c r="E20" s="40">
        <f t="shared" ca="1" si="1"/>
        <v>60</v>
      </c>
      <c r="F20" s="41">
        <f t="shared" ca="1" si="5"/>
        <v>4</v>
      </c>
      <c r="G20" s="42" t="str">
        <f t="shared" ca="1" si="6"/>
        <v>周防 高森</v>
      </c>
      <c r="H20" s="48">
        <f t="shared" ca="1" si="7"/>
        <v>0</v>
      </c>
    </row>
    <row r="21" spans="1:29" x14ac:dyDescent="0.55000000000000004">
      <c r="A21" s="44">
        <f t="shared" ca="1" si="0"/>
        <v>45</v>
      </c>
      <c r="B21" s="45">
        <f t="shared" ca="1" si="2"/>
        <v>5</v>
      </c>
      <c r="C21" s="46" t="str">
        <f t="shared" ca="1" si="3"/>
        <v>長門 古市</v>
      </c>
      <c r="D21" s="47">
        <f t="shared" ca="1" si="4"/>
        <v>0</v>
      </c>
      <c r="E21" s="40">
        <f t="shared" ca="1" si="1"/>
        <v>61</v>
      </c>
      <c r="F21" s="41">
        <f t="shared" ca="1" si="5"/>
        <v>5</v>
      </c>
      <c r="G21" s="42" t="str">
        <f t="shared" ca="1" si="6"/>
        <v>周防 久保</v>
      </c>
      <c r="H21" s="48">
        <f t="shared" ca="1" si="7"/>
        <v>0</v>
      </c>
    </row>
    <row r="22" spans="1:29" x14ac:dyDescent="0.55000000000000004">
      <c r="A22" s="44">
        <f t="shared" ca="1" si="0"/>
        <v>46</v>
      </c>
      <c r="B22" s="45">
        <f t="shared" ca="1" si="2"/>
        <v>6</v>
      </c>
      <c r="C22" s="46" t="str">
        <f t="shared" ca="1" si="3"/>
        <v>長門 二見</v>
      </c>
      <c r="D22" s="47">
        <f t="shared" ca="1" si="4"/>
        <v>0</v>
      </c>
      <c r="E22" s="40">
        <f t="shared" ca="1" si="1"/>
        <v>62</v>
      </c>
      <c r="F22" s="41">
        <f t="shared" ca="1" si="5"/>
        <v>6</v>
      </c>
      <c r="G22" s="42" t="str">
        <f t="shared" ca="1" si="6"/>
        <v>湯田 温泉</v>
      </c>
      <c r="H22" s="48" t="str">
        <f t="shared" ca="1" si="7"/>
        <v>c</v>
      </c>
    </row>
    <row r="23" spans="1:29" x14ac:dyDescent="0.55000000000000004">
      <c r="A23" s="44">
        <f t="shared" ca="1" si="0"/>
        <v>47</v>
      </c>
      <c r="B23" s="45">
        <f t="shared" ca="1" si="2"/>
        <v>7</v>
      </c>
      <c r="C23" s="46" t="str">
        <f t="shared" ca="1" si="3"/>
        <v>長門 粟野</v>
      </c>
      <c r="D23" s="47">
        <f t="shared" ca="1" si="4"/>
        <v>0</v>
      </c>
      <c r="E23" s="40">
        <f t="shared" ca="1" si="1"/>
        <v>63</v>
      </c>
      <c r="F23" s="41">
        <f t="shared" ca="1" si="5"/>
        <v>7</v>
      </c>
      <c r="G23" s="42" t="str">
        <f t="shared" ca="1" si="6"/>
        <v>宇部 岬</v>
      </c>
      <c r="H23" s="48">
        <f t="shared" ca="1" si="7"/>
        <v>0</v>
      </c>
    </row>
    <row r="24" spans="1:29" x14ac:dyDescent="0.55000000000000004">
      <c r="A24" s="44">
        <f t="shared" ca="1" si="0"/>
        <v>48</v>
      </c>
      <c r="B24" s="45">
        <f t="shared" ca="1" si="2"/>
        <v>8</v>
      </c>
      <c r="C24" s="46" t="str">
        <f t="shared" ca="1" si="3"/>
        <v>長門 三隅</v>
      </c>
      <c r="D24" s="47">
        <f t="shared" ca="1" si="4"/>
        <v>0</v>
      </c>
      <c r="E24" s="40">
        <f t="shared" ca="1" si="1"/>
        <v>64</v>
      </c>
      <c r="F24" s="41">
        <f t="shared" ca="1" si="5"/>
        <v>8</v>
      </c>
      <c r="G24" s="42" t="str">
        <f t="shared" ca="1" si="6"/>
        <v>宇部 新川</v>
      </c>
      <c r="H24" s="48">
        <f t="shared" ca="1" si="7"/>
        <v>0</v>
      </c>
    </row>
    <row r="25" spans="1:29" x14ac:dyDescent="0.55000000000000004">
      <c r="A25" s="44">
        <f t="shared" ca="1" si="0"/>
        <v>49</v>
      </c>
      <c r="B25" s="45">
        <f t="shared" ca="1" si="2"/>
        <v>9</v>
      </c>
      <c r="C25" s="46" t="str">
        <f t="shared" ca="1" si="3"/>
        <v>長門 大井</v>
      </c>
      <c r="D25" s="47">
        <f t="shared" ca="1" si="4"/>
        <v>0</v>
      </c>
      <c r="E25" s="40">
        <f t="shared" ca="1" si="1"/>
        <v>65</v>
      </c>
      <c r="F25" s="41">
        <f t="shared" ca="1" si="5"/>
        <v>9</v>
      </c>
      <c r="G25" s="42" t="str">
        <f t="shared" ca="1" si="6"/>
        <v>小野田 港</v>
      </c>
      <c r="H25" s="48">
        <f t="shared" ca="1" si="7"/>
        <v>0</v>
      </c>
    </row>
    <row r="26" spans="1:29" x14ac:dyDescent="0.55000000000000004">
      <c r="A26" s="44">
        <f t="shared" ca="1" si="0"/>
        <v>50</v>
      </c>
      <c r="B26" s="45">
        <f t="shared" ca="1" si="2"/>
        <v>10</v>
      </c>
      <c r="C26" s="46" t="str">
        <f t="shared" ca="1" si="3"/>
        <v>宇賀 本郷</v>
      </c>
      <c r="D26" s="47">
        <f t="shared" ca="1" si="4"/>
        <v>0</v>
      </c>
      <c r="E26" s="40">
        <f t="shared" ca="1" si="1"/>
        <v>66</v>
      </c>
      <c r="F26" s="41">
        <f t="shared" ca="1" si="5"/>
        <v>10</v>
      </c>
      <c r="G26" s="42" t="str">
        <f t="shared" ca="1" si="6"/>
        <v>浜 河内</v>
      </c>
      <c r="H26" s="48">
        <f t="shared" ca="1" si="7"/>
        <v>0</v>
      </c>
      <c r="AC26" s="49"/>
    </row>
    <row r="27" spans="1:29" x14ac:dyDescent="0.55000000000000004">
      <c r="A27" s="44">
        <f t="shared" ca="1" si="0"/>
        <v>51</v>
      </c>
      <c r="B27" s="45">
        <f t="shared" ca="1" si="2"/>
        <v>11</v>
      </c>
      <c r="C27" s="46" t="str">
        <f t="shared" ca="1" si="3"/>
        <v>石見 横田</v>
      </c>
      <c r="D27" s="47">
        <f t="shared" ca="1" si="4"/>
        <v>0</v>
      </c>
      <c r="E27" s="40">
        <f t="shared" ca="1" si="1"/>
        <v>67</v>
      </c>
      <c r="F27" s="41">
        <f t="shared" ca="1" si="5"/>
        <v>11</v>
      </c>
      <c r="G27" s="42" t="str">
        <f t="shared" ca="1" si="6"/>
        <v>守内 かさ神</v>
      </c>
      <c r="H27" s="48">
        <f t="shared" ca="1" si="7"/>
        <v>0</v>
      </c>
      <c r="AC27" s="49"/>
    </row>
    <row r="28" spans="1:29" x14ac:dyDescent="0.55000000000000004">
      <c r="A28" s="44">
        <f t="shared" ca="1" si="0"/>
        <v>52</v>
      </c>
      <c r="B28" s="45">
        <f t="shared" ca="1" si="2"/>
        <v>12</v>
      </c>
      <c r="C28" s="46" t="str">
        <f t="shared" ca="1" si="3"/>
        <v>石見 津田</v>
      </c>
      <c r="D28" s="47">
        <f t="shared" ca="1" si="4"/>
        <v>0</v>
      </c>
      <c r="E28" s="40">
        <f t="shared" ca="1" si="1"/>
        <v>68</v>
      </c>
      <c r="F28" s="41">
        <f t="shared" ca="1" si="5"/>
        <v>12</v>
      </c>
      <c r="G28" s="42" t="str">
        <f t="shared" ca="1" si="6"/>
        <v>清流 新岩国</v>
      </c>
      <c r="H28" s="48">
        <f t="shared" ca="1" si="7"/>
        <v>0</v>
      </c>
      <c r="AC28" s="49"/>
    </row>
    <row r="29" spans="1:29" x14ac:dyDescent="0.55000000000000004">
      <c r="A29" s="44">
        <f t="shared" ca="1" si="0"/>
        <v>53</v>
      </c>
      <c r="B29" s="45">
        <f t="shared" ca="1" si="2"/>
        <v>13</v>
      </c>
      <c r="C29" s="46" t="str">
        <f t="shared" ca="1" si="3"/>
        <v>三保 三隅</v>
      </c>
      <c r="D29" s="47">
        <f t="shared" ca="1" si="4"/>
        <v>0</v>
      </c>
      <c r="E29" s="40">
        <f t="shared" ca="1" si="1"/>
        <v>69</v>
      </c>
      <c r="F29" s="41">
        <f t="shared" ca="1" si="5"/>
        <v>13</v>
      </c>
      <c r="G29" s="42" t="str">
        <f t="shared" ca="1" si="6"/>
        <v>和木 厚保</v>
      </c>
      <c r="H29" s="48">
        <f t="shared" ca="1" si="7"/>
        <v>0</v>
      </c>
    </row>
    <row r="30" spans="1:29" x14ac:dyDescent="0.55000000000000004">
      <c r="A30" s="44">
        <f t="shared" ca="1" si="0"/>
        <v>54</v>
      </c>
      <c r="B30" s="45">
        <f t="shared" ca="1" si="2"/>
        <v>14</v>
      </c>
      <c r="C30" s="46" t="str">
        <f t="shared" ca="1" si="3"/>
        <v>梶栗 郷台地</v>
      </c>
      <c r="D30" s="47">
        <f t="shared" ca="1" si="4"/>
        <v>0</v>
      </c>
      <c r="E30" s="40">
        <f t="shared" ca="1" si="1"/>
        <v>70</v>
      </c>
      <c r="F30" s="41">
        <f t="shared" ca="1" si="5"/>
        <v>14</v>
      </c>
      <c r="G30" s="42" t="str">
        <f t="shared" ca="1" si="6"/>
        <v>戸田 生野屋</v>
      </c>
      <c r="H30" s="48">
        <f t="shared" ca="1" si="7"/>
        <v>0</v>
      </c>
    </row>
    <row r="31" spans="1:29" x14ac:dyDescent="0.55000000000000004">
      <c r="A31" s="44">
        <f t="shared" ca="1" si="0"/>
        <v>55</v>
      </c>
      <c r="B31" s="45">
        <f t="shared" ca="1" si="2"/>
        <v>15</v>
      </c>
      <c r="C31" s="46" t="str">
        <f t="shared" ca="1" si="3"/>
        <v>宇田 郷</v>
      </c>
      <c r="D31" s="47">
        <f t="shared" ca="1" si="4"/>
        <v>0</v>
      </c>
      <c r="E31" s="40">
        <f t="shared" ca="1" si="1"/>
        <v>71</v>
      </c>
      <c r="F31" s="41">
        <f t="shared" ca="1" si="5"/>
        <v>15</v>
      </c>
      <c r="G31" s="42" t="str">
        <f t="shared" ca="1" si="6"/>
        <v>目出 特牛</v>
      </c>
      <c r="H31" s="48">
        <f t="shared" ca="1" si="7"/>
        <v>0</v>
      </c>
    </row>
    <row r="32" spans="1:29" x14ac:dyDescent="0.55000000000000004">
      <c r="A32" s="44">
        <f t="shared" ca="1" si="0"/>
        <v>56</v>
      </c>
      <c r="B32" s="45">
        <f t="shared" ca="1" si="2"/>
        <v>16</v>
      </c>
      <c r="C32" s="46" t="str">
        <f t="shared" ca="1" si="3"/>
        <v>戸田 小浜</v>
      </c>
      <c r="D32" s="47">
        <f t="shared" ca="1" si="4"/>
        <v>0</v>
      </c>
      <c r="E32" s="40">
        <f t="shared" ca="1" si="1"/>
        <v>72</v>
      </c>
      <c r="F32" s="41">
        <f t="shared" ca="1" si="5"/>
        <v>16</v>
      </c>
      <c r="G32" s="42" t="str">
        <f t="shared" ca="1" si="6"/>
        <v>幡生 厚東</v>
      </c>
      <c r="H32" s="48">
        <f t="shared" ca="1" si="7"/>
        <v>0</v>
      </c>
    </row>
    <row r="33" spans="1:36" x14ac:dyDescent="0.55000000000000004">
      <c r="A33" s="32"/>
      <c r="B33" s="33" t="s">
        <v>162</v>
      </c>
      <c r="C33" s="34"/>
      <c r="D33" s="35"/>
      <c r="E33" s="32"/>
      <c r="F33" s="33" t="s">
        <v>162</v>
      </c>
      <c r="G33" s="35"/>
      <c r="H33" s="35"/>
    </row>
    <row r="34" spans="1:36" x14ac:dyDescent="0.55000000000000004">
      <c r="A34" s="36">
        <f ca="1">IF(ISERROR(SMALL(Y:Y,ROW(A1))),"",INDIRECT("y"&amp;SMALL(Y:Y,ROW(A1))))</f>
        <v>41</v>
      </c>
      <c r="B34" s="37">
        <f ca="1">IF(A34="","",INDIRECT("w"&amp;SMALL(Y:Y,ROW(A1))))</f>
        <v>101</v>
      </c>
      <c r="C34" s="37" t="str">
        <f ca="1">IF(A34="","",INDIRECT("x"&amp;SMALL(Y:Y,ROW(A1))))</f>
        <v>阿川 湯玉</v>
      </c>
      <c r="D34" s="50"/>
      <c r="E34" s="40">
        <f ca="1">IF(ISERROR(SMALL(Z:Z,ROW(A1))),"",INDIRECT("z"&amp;SMALL(Z:Z,ROW(A1))))</f>
        <v>45</v>
      </c>
      <c r="F34" s="41">
        <f ca="1">IF(E34="","",INDIRECT("w"&amp;SMALL(Z:Z,ROW(A1))))</f>
        <v>101</v>
      </c>
      <c r="G34" s="42" t="str">
        <f ca="1">IF(E34="","",INDIRECT("x"&amp;SMALL(Z:Z,ROW(A1))))</f>
        <v>飯井 三見</v>
      </c>
      <c r="H34" s="50"/>
    </row>
    <row r="35" spans="1:36" x14ac:dyDescent="0.55000000000000004">
      <c r="A35" s="40">
        <f t="shared" ref="A35:A37" ca="1" si="8">IF(ISERROR(SMALL(Y:Y,ROW(A2))),"",INDIRECT("y"&amp;SMALL(Y:Y,ROW(A2))))</f>
        <v>42</v>
      </c>
      <c r="B35" s="41">
        <f t="shared" ref="B35:B37" ca="1" si="9">IF(A35="","",INDIRECT("w"&amp;SMALL(Y:Y,ROW(A2))))</f>
        <v>102</v>
      </c>
      <c r="C35" s="41" t="str">
        <f t="shared" ref="C35:C37" ca="1" si="10">IF(A35="","",INDIRECT("x"&amp;SMALL(Y:Y,ROW(A2))))</f>
        <v>黒井 村</v>
      </c>
      <c r="D35" s="51"/>
      <c r="E35" s="44">
        <f t="shared" ref="E35:E37" ca="1" si="11">IF(ISERROR(SMALL(Z:Z,ROW(A2))),"",INDIRECT("z"&amp;SMALL(Z:Z,ROW(A2))))</f>
        <v>46</v>
      </c>
      <c r="F35" s="45">
        <f t="shared" ref="F35:F37" ca="1" si="12">IF(E35="","",INDIRECT("w"&amp;SMALL(Z:Z,ROW(A2))))</f>
        <v>102</v>
      </c>
      <c r="G35" s="47" t="str">
        <f t="shared" ref="G35:G37" ca="1" si="13">IF(E35="","",INDIRECT("x"&amp;SMALL(Z:Z,ROW(A2))))</f>
        <v>玉江 越ケ浜</v>
      </c>
      <c r="H35" s="51"/>
    </row>
    <row r="36" spans="1:36" x14ac:dyDescent="0.55000000000000004">
      <c r="A36" s="40">
        <f t="shared" ca="1" si="8"/>
        <v>43</v>
      </c>
      <c r="B36" s="41">
        <f t="shared" ca="1" si="9"/>
        <v>103</v>
      </c>
      <c r="C36" s="41" t="str">
        <f t="shared" ca="1" si="10"/>
        <v>雀田 居能</v>
      </c>
      <c r="D36" s="51"/>
      <c r="E36" s="44">
        <f t="shared" ca="1" si="11"/>
        <v>47</v>
      </c>
      <c r="F36" s="45">
        <f t="shared" ca="1" si="12"/>
        <v>103</v>
      </c>
      <c r="G36" s="47" t="str">
        <f t="shared" ca="1" si="13"/>
        <v>奈古 木与</v>
      </c>
      <c r="H36" s="51"/>
    </row>
    <row r="37" spans="1:36" x14ac:dyDescent="0.55000000000000004">
      <c r="A37" s="52">
        <f t="shared" ca="1" si="8"/>
        <v>44</v>
      </c>
      <c r="B37" s="53">
        <f t="shared" ca="1" si="9"/>
        <v>104</v>
      </c>
      <c r="C37" s="53" t="str">
        <f t="shared" ca="1" si="10"/>
        <v>黄波戸 仙崎</v>
      </c>
      <c r="D37" s="54"/>
      <c r="E37" s="55">
        <f t="shared" ca="1" si="11"/>
        <v>48</v>
      </c>
      <c r="F37" s="56">
        <f t="shared" ca="1" si="12"/>
        <v>104</v>
      </c>
      <c r="G37" s="57" t="str">
        <f t="shared" ca="1" si="13"/>
        <v>須佐 江崎</v>
      </c>
      <c r="H37" s="54"/>
    </row>
    <row r="38" spans="1:36" ht="27" customHeight="1" x14ac:dyDescent="0.55000000000000004"/>
    <row r="39" spans="1:36" ht="24.75" customHeight="1" x14ac:dyDescent="0.55000000000000004">
      <c r="A39" t="s">
        <v>163</v>
      </c>
      <c r="D39" s="179" t="s">
        <v>164</v>
      </c>
      <c r="E39" s="180"/>
      <c r="F39" s="180"/>
      <c r="G39" s="180"/>
    </row>
    <row r="40" spans="1:36" ht="24.75" customHeight="1" x14ac:dyDescent="0.55000000000000004">
      <c r="A40" t="s">
        <v>165</v>
      </c>
      <c r="B40" t="s">
        <v>166</v>
      </c>
      <c r="C40" t="s">
        <v>167</v>
      </c>
      <c r="D40" t="s">
        <v>143</v>
      </c>
      <c r="E40" t="s">
        <v>148</v>
      </c>
      <c r="F40" s="58"/>
      <c r="G40" s="58"/>
      <c r="H40" s="58"/>
      <c r="I40" s="58"/>
      <c r="J40" s="14"/>
      <c r="K40" s="14" t="s">
        <v>166</v>
      </c>
      <c r="L40" s="14" t="s">
        <v>167</v>
      </c>
      <c r="M40" s="14" t="s">
        <v>160</v>
      </c>
      <c r="N40" s="14" t="s">
        <v>161</v>
      </c>
      <c r="O40" s="14" t="s">
        <v>168</v>
      </c>
      <c r="P40" s="14"/>
      <c r="Q40" s="14"/>
      <c r="S40" s="59"/>
      <c r="T40" s="59" t="s">
        <v>166</v>
      </c>
      <c r="U40" s="59" t="s">
        <v>167</v>
      </c>
      <c r="V40" s="59"/>
      <c r="W40" s="59" t="s">
        <v>161</v>
      </c>
      <c r="X40" s="59" t="s">
        <v>169</v>
      </c>
      <c r="Y40" s="59"/>
      <c r="Z40" s="59"/>
    </row>
    <row r="41" spans="1:36" x14ac:dyDescent="0.2">
      <c r="A41">
        <v>1</v>
      </c>
      <c r="B41" t="s">
        <v>170</v>
      </c>
      <c r="C41" t="s">
        <v>171</v>
      </c>
      <c r="D41" s="49" t="s">
        <v>144</v>
      </c>
      <c r="E41" s="60" t="s">
        <v>172</v>
      </c>
      <c r="J41">
        <v>1</v>
      </c>
      <c r="K41" t="s">
        <v>170</v>
      </c>
      <c r="L41" t="s">
        <v>171</v>
      </c>
      <c r="M41" t="s">
        <v>173</v>
      </c>
      <c r="N41">
        <v>1</v>
      </c>
      <c r="O41" t="s">
        <v>174</v>
      </c>
      <c r="P41" s="61">
        <f t="shared" ref="P41:P104" si="14">IF(K41=$C$8,ROW(),"")</f>
        <v>41</v>
      </c>
      <c r="Q41" s="61" t="str">
        <f t="shared" ref="Q41:Q104" si="15">IF(K41=$C$10,ROW(),"")</f>
        <v/>
      </c>
      <c r="S41">
        <v>1</v>
      </c>
      <c r="T41" t="s">
        <v>170</v>
      </c>
      <c r="U41" t="s">
        <v>171</v>
      </c>
      <c r="W41">
        <v>101</v>
      </c>
      <c r="X41" t="s">
        <v>176</v>
      </c>
      <c r="Y41" s="62">
        <f>IF(T41=$C$8,ROW(),"")</f>
        <v>41</v>
      </c>
      <c r="Z41" s="62" t="str">
        <f>IF(T41=$C$10,ROW(),"")</f>
        <v/>
      </c>
      <c r="AF41" s="63"/>
      <c r="AG41" s="63"/>
      <c r="AH41" s="63"/>
      <c r="AI41" s="63"/>
      <c r="AJ41" s="63"/>
    </row>
    <row r="42" spans="1:36" x14ac:dyDescent="0.2">
      <c r="A42">
        <v>2</v>
      </c>
      <c r="B42" t="s">
        <v>177</v>
      </c>
      <c r="C42" t="s">
        <v>178</v>
      </c>
      <c r="D42" s="49" t="s">
        <v>179</v>
      </c>
      <c r="E42" s="49" t="s">
        <v>150</v>
      </c>
      <c r="J42">
        <v>2</v>
      </c>
      <c r="K42" t="s">
        <v>170</v>
      </c>
      <c r="L42" t="s">
        <v>171</v>
      </c>
      <c r="N42">
        <v>2</v>
      </c>
      <c r="O42" t="s">
        <v>180</v>
      </c>
      <c r="P42" s="61">
        <f t="shared" si="14"/>
        <v>42</v>
      </c>
      <c r="Q42" s="61" t="str">
        <f t="shared" si="15"/>
        <v/>
      </c>
      <c r="S42">
        <v>2</v>
      </c>
      <c r="T42" t="s">
        <v>170</v>
      </c>
      <c r="U42" t="s">
        <v>171</v>
      </c>
      <c r="W42">
        <v>102</v>
      </c>
      <c r="X42" t="s">
        <v>182</v>
      </c>
      <c r="Y42" s="62">
        <f t="shared" ref="Y42:Y105" si="16">IF(T42=$C$8,ROW(),"")</f>
        <v>42</v>
      </c>
      <c r="Z42" s="62" t="str">
        <f t="shared" ref="Z42:Z105" si="17">IF(T42=$C$10,ROW(),"")</f>
        <v/>
      </c>
      <c r="AF42" s="63"/>
      <c r="AG42" s="63"/>
      <c r="AH42" s="63"/>
      <c r="AI42" s="63"/>
      <c r="AJ42" s="63"/>
    </row>
    <row r="43" spans="1:36" x14ac:dyDescent="0.2">
      <c r="A43">
        <v>3</v>
      </c>
      <c r="D43" s="49"/>
      <c r="E43" s="49"/>
      <c r="J43">
        <v>3</v>
      </c>
      <c r="K43" t="s">
        <v>170</v>
      </c>
      <c r="L43" t="s">
        <v>171</v>
      </c>
      <c r="N43">
        <v>3</v>
      </c>
      <c r="O43" t="s">
        <v>183</v>
      </c>
      <c r="P43" s="61">
        <f t="shared" si="14"/>
        <v>43</v>
      </c>
      <c r="Q43" s="61" t="str">
        <f t="shared" si="15"/>
        <v/>
      </c>
      <c r="S43">
        <v>3</v>
      </c>
      <c r="T43" t="s">
        <v>170</v>
      </c>
      <c r="U43" t="s">
        <v>171</v>
      </c>
      <c r="W43">
        <v>103</v>
      </c>
      <c r="X43" t="s">
        <v>185</v>
      </c>
      <c r="Y43" s="62">
        <f t="shared" si="16"/>
        <v>43</v>
      </c>
      <c r="Z43" s="62" t="str">
        <f t="shared" si="17"/>
        <v/>
      </c>
      <c r="AF43" s="63"/>
      <c r="AG43" s="63"/>
      <c r="AH43" s="63"/>
      <c r="AI43" s="63"/>
      <c r="AJ43" s="63"/>
    </row>
    <row r="44" spans="1:36" x14ac:dyDescent="0.2">
      <c r="A44">
        <v>4</v>
      </c>
      <c r="D44" s="49"/>
      <c r="E44" s="60"/>
      <c r="J44">
        <v>4</v>
      </c>
      <c r="K44" t="s">
        <v>170</v>
      </c>
      <c r="L44" t="s">
        <v>171</v>
      </c>
      <c r="N44">
        <v>4</v>
      </c>
      <c r="O44" t="s">
        <v>186</v>
      </c>
      <c r="P44" s="61">
        <f t="shared" si="14"/>
        <v>44</v>
      </c>
      <c r="Q44" s="61" t="str">
        <f t="shared" si="15"/>
        <v/>
      </c>
      <c r="S44">
        <v>4</v>
      </c>
      <c r="T44" t="s">
        <v>170</v>
      </c>
      <c r="U44" t="s">
        <v>171</v>
      </c>
      <c r="W44">
        <v>104</v>
      </c>
      <c r="X44" t="s">
        <v>188</v>
      </c>
      <c r="Y44" s="62">
        <f t="shared" si="16"/>
        <v>44</v>
      </c>
      <c r="Z44" s="62" t="str">
        <f t="shared" si="17"/>
        <v/>
      </c>
      <c r="AF44" s="63"/>
      <c r="AG44" s="63"/>
      <c r="AH44" s="63"/>
      <c r="AI44" s="63"/>
      <c r="AJ44" s="63"/>
    </row>
    <row r="45" spans="1:36" x14ac:dyDescent="0.2">
      <c r="A45">
        <v>5</v>
      </c>
      <c r="D45" s="49"/>
      <c r="E45" s="49"/>
      <c r="J45">
        <v>5</v>
      </c>
      <c r="K45" t="s">
        <v>170</v>
      </c>
      <c r="L45" t="s">
        <v>171</v>
      </c>
      <c r="N45">
        <v>5</v>
      </c>
      <c r="O45" t="s">
        <v>189</v>
      </c>
      <c r="P45" s="61">
        <f t="shared" si="14"/>
        <v>45</v>
      </c>
      <c r="Q45" s="61" t="str">
        <f t="shared" si="15"/>
        <v/>
      </c>
      <c r="S45">
        <v>5</v>
      </c>
      <c r="T45" t="s">
        <v>177</v>
      </c>
      <c r="U45" t="s">
        <v>178</v>
      </c>
      <c r="W45">
        <v>101</v>
      </c>
      <c r="X45" t="s">
        <v>191</v>
      </c>
      <c r="Y45" s="62" t="str">
        <f t="shared" si="16"/>
        <v/>
      </c>
      <c r="Z45" s="62">
        <f t="shared" si="17"/>
        <v>45</v>
      </c>
      <c r="AF45" s="63"/>
      <c r="AG45" s="63"/>
      <c r="AH45" s="63"/>
      <c r="AI45" s="63"/>
      <c r="AJ45" s="63"/>
    </row>
    <row r="46" spans="1:36" x14ac:dyDescent="0.2">
      <c r="A46">
        <v>6</v>
      </c>
      <c r="D46" s="60"/>
      <c r="E46" s="49"/>
      <c r="J46">
        <v>6</v>
      </c>
      <c r="K46" t="s">
        <v>170</v>
      </c>
      <c r="L46" t="s">
        <v>171</v>
      </c>
      <c r="N46">
        <v>6</v>
      </c>
      <c r="O46" t="s">
        <v>192</v>
      </c>
      <c r="P46" s="61">
        <f t="shared" si="14"/>
        <v>46</v>
      </c>
      <c r="Q46" s="61" t="str">
        <f t="shared" si="15"/>
        <v/>
      </c>
      <c r="S46">
        <v>6</v>
      </c>
      <c r="T46" t="s">
        <v>177</v>
      </c>
      <c r="U46" t="s">
        <v>178</v>
      </c>
      <c r="W46">
        <v>102</v>
      </c>
      <c r="X46" t="s">
        <v>194</v>
      </c>
      <c r="Y46" s="62" t="str">
        <f t="shared" si="16"/>
        <v/>
      </c>
      <c r="Z46" s="62">
        <f t="shared" si="17"/>
        <v>46</v>
      </c>
      <c r="AF46" s="63"/>
      <c r="AG46" s="63"/>
      <c r="AH46" s="63"/>
      <c r="AI46" s="63"/>
      <c r="AJ46" s="63"/>
    </row>
    <row r="47" spans="1:36" x14ac:dyDescent="0.2">
      <c r="A47">
        <v>7</v>
      </c>
      <c r="D47" s="49"/>
      <c r="E47" s="49"/>
      <c r="J47">
        <v>7</v>
      </c>
      <c r="K47" t="s">
        <v>170</v>
      </c>
      <c r="L47" t="s">
        <v>171</v>
      </c>
      <c r="N47">
        <v>7</v>
      </c>
      <c r="O47" t="s">
        <v>195</v>
      </c>
      <c r="P47" s="61">
        <f t="shared" si="14"/>
        <v>47</v>
      </c>
      <c r="Q47" s="61" t="str">
        <f t="shared" si="15"/>
        <v/>
      </c>
      <c r="S47">
        <v>7</v>
      </c>
      <c r="T47" t="s">
        <v>177</v>
      </c>
      <c r="U47" t="s">
        <v>178</v>
      </c>
      <c r="W47">
        <v>103</v>
      </c>
      <c r="X47" t="s">
        <v>197</v>
      </c>
      <c r="Y47" s="62" t="str">
        <f t="shared" si="16"/>
        <v/>
      </c>
      <c r="Z47" s="62">
        <f t="shared" si="17"/>
        <v>47</v>
      </c>
      <c r="AF47" s="63"/>
      <c r="AG47" s="63"/>
      <c r="AH47" s="63"/>
      <c r="AI47" s="63"/>
      <c r="AJ47" s="63"/>
    </row>
    <row r="48" spans="1:36" x14ac:dyDescent="0.2">
      <c r="A48">
        <v>8</v>
      </c>
      <c r="D48" s="49"/>
      <c r="E48" s="49"/>
      <c r="J48">
        <v>8</v>
      </c>
      <c r="K48" t="s">
        <v>170</v>
      </c>
      <c r="L48" t="s">
        <v>171</v>
      </c>
      <c r="N48">
        <v>8</v>
      </c>
      <c r="O48" t="s">
        <v>198</v>
      </c>
      <c r="P48" s="61">
        <f t="shared" si="14"/>
        <v>48</v>
      </c>
      <c r="Q48" s="61" t="str">
        <f t="shared" si="15"/>
        <v/>
      </c>
      <c r="S48">
        <v>8</v>
      </c>
      <c r="T48" t="s">
        <v>177</v>
      </c>
      <c r="U48" t="s">
        <v>178</v>
      </c>
      <c r="W48">
        <v>104</v>
      </c>
      <c r="X48" t="s">
        <v>200</v>
      </c>
      <c r="Y48" s="62" t="str">
        <f t="shared" si="16"/>
        <v/>
      </c>
      <c r="Z48" s="62">
        <f t="shared" si="17"/>
        <v>48</v>
      </c>
      <c r="AF48" s="63"/>
      <c r="AG48" s="63"/>
      <c r="AH48" s="63"/>
      <c r="AI48" s="63"/>
      <c r="AJ48" s="63"/>
    </row>
    <row r="49" spans="1:36" x14ac:dyDescent="0.2">
      <c r="A49">
        <v>9</v>
      </c>
      <c r="D49" s="49"/>
      <c r="E49" s="49"/>
      <c r="J49">
        <v>9</v>
      </c>
      <c r="K49" t="s">
        <v>170</v>
      </c>
      <c r="L49" t="s">
        <v>171</v>
      </c>
      <c r="N49">
        <v>9</v>
      </c>
      <c r="O49" t="s">
        <v>201</v>
      </c>
      <c r="P49" s="61">
        <f t="shared" si="14"/>
        <v>49</v>
      </c>
      <c r="Q49" s="61" t="str">
        <f t="shared" si="15"/>
        <v/>
      </c>
      <c r="S49">
        <v>9</v>
      </c>
      <c r="Y49" s="62" t="str">
        <f t="shared" si="16"/>
        <v/>
      </c>
      <c r="Z49" s="62" t="str">
        <f t="shared" si="17"/>
        <v/>
      </c>
      <c r="AF49" s="63"/>
      <c r="AG49" s="63"/>
      <c r="AH49" s="63"/>
      <c r="AI49" s="63"/>
      <c r="AJ49" s="63"/>
    </row>
    <row r="50" spans="1:36" x14ac:dyDescent="0.2">
      <c r="A50">
        <v>10</v>
      </c>
      <c r="D50" s="60"/>
      <c r="J50">
        <v>10</v>
      </c>
      <c r="K50" t="s">
        <v>170</v>
      </c>
      <c r="L50" t="s">
        <v>171</v>
      </c>
      <c r="N50">
        <v>10</v>
      </c>
      <c r="O50" t="s">
        <v>203</v>
      </c>
      <c r="P50" s="61">
        <f t="shared" si="14"/>
        <v>50</v>
      </c>
      <c r="Q50" s="61" t="str">
        <f t="shared" si="15"/>
        <v/>
      </c>
      <c r="S50">
        <v>10</v>
      </c>
      <c r="Y50" s="62" t="str">
        <f t="shared" si="16"/>
        <v/>
      </c>
      <c r="Z50" s="62" t="str">
        <f t="shared" si="17"/>
        <v/>
      </c>
    </row>
    <row r="51" spans="1:36" x14ac:dyDescent="0.2">
      <c r="A51">
        <v>11</v>
      </c>
      <c r="D51" s="49"/>
      <c r="E51" s="49"/>
      <c r="J51">
        <v>11</v>
      </c>
      <c r="K51" t="s">
        <v>170</v>
      </c>
      <c r="L51" t="s">
        <v>171</v>
      </c>
      <c r="N51">
        <v>11</v>
      </c>
      <c r="O51" t="s">
        <v>205</v>
      </c>
      <c r="P51" s="61">
        <f t="shared" si="14"/>
        <v>51</v>
      </c>
      <c r="Q51" s="61" t="str">
        <f t="shared" si="15"/>
        <v/>
      </c>
      <c r="S51">
        <v>11</v>
      </c>
      <c r="Y51" s="62" t="str">
        <f t="shared" si="16"/>
        <v/>
      </c>
      <c r="Z51" s="62" t="str">
        <f t="shared" si="17"/>
        <v/>
      </c>
    </row>
    <row r="52" spans="1:36" x14ac:dyDescent="0.2">
      <c r="A52">
        <v>12</v>
      </c>
      <c r="D52" s="49"/>
      <c r="J52">
        <v>12</v>
      </c>
      <c r="K52" t="s">
        <v>170</v>
      </c>
      <c r="L52" t="s">
        <v>171</v>
      </c>
      <c r="N52">
        <v>12</v>
      </c>
      <c r="O52" t="s">
        <v>207</v>
      </c>
      <c r="P52" s="61">
        <f t="shared" si="14"/>
        <v>52</v>
      </c>
      <c r="Q52" s="61" t="str">
        <f t="shared" si="15"/>
        <v/>
      </c>
      <c r="S52">
        <v>12</v>
      </c>
      <c r="Y52" s="62" t="str">
        <f t="shared" si="16"/>
        <v/>
      </c>
      <c r="Z52" s="62" t="str">
        <f t="shared" si="17"/>
        <v/>
      </c>
    </row>
    <row r="53" spans="1:36" x14ac:dyDescent="0.2">
      <c r="A53">
        <v>13</v>
      </c>
      <c r="D53" s="60"/>
      <c r="E53" s="49"/>
      <c r="J53">
        <v>13</v>
      </c>
      <c r="K53" t="s">
        <v>170</v>
      </c>
      <c r="L53" t="s">
        <v>171</v>
      </c>
      <c r="N53">
        <v>13</v>
      </c>
      <c r="O53" t="s">
        <v>209</v>
      </c>
      <c r="P53" s="61">
        <f t="shared" si="14"/>
        <v>53</v>
      </c>
      <c r="Q53" s="61" t="str">
        <f t="shared" si="15"/>
        <v/>
      </c>
      <c r="S53">
        <v>13</v>
      </c>
      <c r="Y53" s="62" t="str">
        <f t="shared" si="16"/>
        <v/>
      </c>
      <c r="Z53" s="62" t="str">
        <f t="shared" si="17"/>
        <v/>
      </c>
    </row>
    <row r="54" spans="1:36" x14ac:dyDescent="0.2">
      <c r="A54">
        <v>14</v>
      </c>
      <c r="D54" s="60"/>
      <c r="E54" s="49"/>
      <c r="J54">
        <v>14</v>
      </c>
      <c r="K54" t="s">
        <v>170</v>
      </c>
      <c r="L54" t="s">
        <v>171</v>
      </c>
      <c r="N54">
        <v>14</v>
      </c>
      <c r="O54" t="s">
        <v>211</v>
      </c>
      <c r="P54" s="61">
        <f t="shared" si="14"/>
        <v>54</v>
      </c>
      <c r="Q54" s="61" t="str">
        <f t="shared" si="15"/>
        <v/>
      </c>
      <c r="S54">
        <v>14</v>
      </c>
      <c r="Y54" s="62" t="str">
        <f t="shared" si="16"/>
        <v/>
      </c>
      <c r="Z54" s="62" t="str">
        <f t="shared" si="17"/>
        <v/>
      </c>
    </row>
    <row r="55" spans="1:36" x14ac:dyDescent="0.2">
      <c r="A55">
        <v>15</v>
      </c>
      <c r="D55" s="49"/>
      <c r="E55" s="60"/>
      <c r="J55">
        <v>15</v>
      </c>
      <c r="K55" t="s">
        <v>170</v>
      </c>
      <c r="L55" t="s">
        <v>171</v>
      </c>
      <c r="N55">
        <v>15</v>
      </c>
      <c r="O55" t="s">
        <v>213</v>
      </c>
      <c r="P55" s="61">
        <f t="shared" si="14"/>
        <v>55</v>
      </c>
      <c r="Q55" s="61" t="str">
        <f t="shared" si="15"/>
        <v/>
      </c>
      <c r="S55">
        <v>15</v>
      </c>
      <c r="Y55" s="62" t="str">
        <f t="shared" si="16"/>
        <v/>
      </c>
      <c r="Z55" s="62" t="str">
        <f t="shared" si="17"/>
        <v/>
      </c>
    </row>
    <row r="56" spans="1:36" x14ac:dyDescent="0.2">
      <c r="A56">
        <v>16</v>
      </c>
      <c r="D56" s="60"/>
      <c r="E56" s="60"/>
      <c r="J56">
        <v>16</v>
      </c>
      <c r="K56" t="s">
        <v>170</v>
      </c>
      <c r="L56" t="s">
        <v>171</v>
      </c>
      <c r="N56">
        <v>16</v>
      </c>
      <c r="O56" t="s">
        <v>215</v>
      </c>
      <c r="P56" s="61">
        <f t="shared" si="14"/>
        <v>56</v>
      </c>
      <c r="Q56" s="61" t="str">
        <f t="shared" si="15"/>
        <v/>
      </c>
      <c r="S56">
        <v>16</v>
      </c>
      <c r="Y56" s="62" t="str">
        <f t="shared" si="16"/>
        <v/>
      </c>
      <c r="Z56" s="62" t="str">
        <f t="shared" si="17"/>
        <v/>
      </c>
    </row>
    <row r="57" spans="1:36" x14ac:dyDescent="0.2">
      <c r="A57">
        <v>17</v>
      </c>
      <c r="D57" s="49"/>
      <c r="E57" s="49"/>
      <c r="J57">
        <v>17</v>
      </c>
      <c r="K57" t="s">
        <v>177</v>
      </c>
      <c r="L57" t="s">
        <v>178</v>
      </c>
      <c r="N57">
        <v>1</v>
      </c>
      <c r="O57" t="s">
        <v>216</v>
      </c>
      <c r="P57" s="61" t="str">
        <f t="shared" si="14"/>
        <v/>
      </c>
      <c r="Q57" s="61">
        <f t="shared" si="15"/>
        <v>57</v>
      </c>
      <c r="S57">
        <v>17</v>
      </c>
      <c r="Y57" s="62" t="str">
        <f t="shared" si="16"/>
        <v/>
      </c>
      <c r="Z57" s="62" t="str">
        <f t="shared" si="17"/>
        <v/>
      </c>
    </row>
    <row r="58" spans="1:36" x14ac:dyDescent="0.2">
      <c r="A58">
        <v>18</v>
      </c>
      <c r="D58" s="60"/>
      <c r="E58" s="60"/>
      <c r="J58">
        <v>18</v>
      </c>
      <c r="K58" t="s">
        <v>177</v>
      </c>
      <c r="L58" t="s">
        <v>178</v>
      </c>
      <c r="N58">
        <v>2</v>
      </c>
      <c r="O58" t="s">
        <v>217</v>
      </c>
      <c r="P58" s="61" t="str">
        <f t="shared" si="14"/>
        <v/>
      </c>
      <c r="Q58" s="61">
        <f t="shared" si="15"/>
        <v>58</v>
      </c>
      <c r="S58">
        <v>18</v>
      </c>
      <c r="Y58" s="62" t="str">
        <f t="shared" si="16"/>
        <v/>
      </c>
      <c r="Z58" s="62" t="str">
        <f t="shared" si="17"/>
        <v/>
      </c>
    </row>
    <row r="59" spans="1:36" x14ac:dyDescent="0.2">
      <c r="D59" s="49"/>
      <c r="E59" s="49"/>
      <c r="J59">
        <v>19</v>
      </c>
      <c r="K59" t="s">
        <v>177</v>
      </c>
      <c r="L59" t="s">
        <v>178</v>
      </c>
      <c r="N59">
        <v>3</v>
      </c>
      <c r="O59" t="s">
        <v>218</v>
      </c>
      <c r="P59" s="61" t="str">
        <f t="shared" si="14"/>
        <v/>
      </c>
      <c r="Q59" s="61">
        <f t="shared" si="15"/>
        <v>59</v>
      </c>
      <c r="S59">
        <v>19</v>
      </c>
      <c r="Y59" s="62" t="str">
        <f t="shared" si="16"/>
        <v/>
      </c>
      <c r="Z59" s="62" t="str">
        <f t="shared" si="17"/>
        <v/>
      </c>
    </row>
    <row r="60" spans="1:36" x14ac:dyDescent="0.2">
      <c r="D60" s="49"/>
      <c r="E60" s="49"/>
      <c r="J60">
        <v>20</v>
      </c>
      <c r="K60" t="s">
        <v>177</v>
      </c>
      <c r="L60" t="s">
        <v>178</v>
      </c>
      <c r="N60">
        <v>4</v>
      </c>
      <c r="O60" t="s">
        <v>219</v>
      </c>
      <c r="P60" s="61" t="str">
        <f t="shared" si="14"/>
        <v/>
      </c>
      <c r="Q60" s="61">
        <f t="shared" si="15"/>
        <v>60</v>
      </c>
      <c r="S60">
        <v>20</v>
      </c>
      <c r="Y60" s="62" t="str">
        <f t="shared" si="16"/>
        <v/>
      </c>
      <c r="Z60" s="62" t="str">
        <f t="shared" si="17"/>
        <v/>
      </c>
    </row>
    <row r="61" spans="1:36" x14ac:dyDescent="0.2">
      <c r="E61" s="49"/>
      <c r="J61">
        <v>21</v>
      </c>
      <c r="K61" t="s">
        <v>177</v>
      </c>
      <c r="L61" t="s">
        <v>178</v>
      </c>
      <c r="N61">
        <v>5</v>
      </c>
      <c r="O61" t="s">
        <v>220</v>
      </c>
      <c r="P61" s="61" t="str">
        <f t="shared" si="14"/>
        <v/>
      </c>
      <c r="Q61" s="61">
        <f t="shared" si="15"/>
        <v>61</v>
      </c>
      <c r="S61">
        <v>21</v>
      </c>
      <c r="Y61" s="62" t="str">
        <f t="shared" si="16"/>
        <v/>
      </c>
      <c r="Z61" s="62" t="str">
        <f t="shared" si="17"/>
        <v/>
      </c>
    </row>
    <row r="62" spans="1:36" x14ac:dyDescent="0.2">
      <c r="E62" s="60"/>
      <c r="J62">
        <v>22</v>
      </c>
      <c r="K62" t="s">
        <v>177</v>
      </c>
      <c r="L62" t="s">
        <v>178</v>
      </c>
      <c r="M62" t="s">
        <v>173</v>
      </c>
      <c r="N62">
        <v>6</v>
      </c>
      <c r="O62" t="s">
        <v>222</v>
      </c>
      <c r="P62" s="61" t="str">
        <f t="shared" si="14"/>
        <v/>
      </c>
      <c r="Q62" s="61">
        <f t="shared" si="15"/>
        <v>62</v>
      </c>
      <c r="S62">
        <v>22</v>
      </c>
      <c r="Y62" s="62" t="str">
        <f t="shared" si="16"/>
        <v/>
      </c>
      <c r="Z62" s="62" t="str">
        <f t="shared" si="17"/>
        <v/>
      </c>
    </row>
    <row r="63" spans="1:36" x14ac:dyDescent="0.2">
      <c r="E63" s="49"/>
      <c r="J63">
        <v>23</v>
      </c>
      <c r="K63" t="s">
        <v>177</v>
      </c>
      <c r="L63" t="s">
        <v>178</v>
      </c>
      <c r="N63">
        <v>7</v>
      </c>
      <c r="O63" t="s">
        <v>224</v>
      </c>
      <c r="P63" s="61" t="str">
        <f t="shared" si="14"/>
        <v/>
      </c>
      <c r="Q63" s="61">
        <f t="shared" si="15"/>
        <v>63</v>
      </c>
      <c r="S63">
        <v>23</v>
      </c>
      <c r="Y63" s="62" t="str">
        <f t="shared" si="16"/>
        <v/>
      </c>
      <c r="Z63" s="62" t="str">
        <f t="shared" si="17"/>
        <v/>
      </c>
    </row>
    <row r="64" spans="1:36" x14ac:dyDescent="0.2">
      <c r="D64" s="49"/>
      <c r="E64" s="60"/>
      <c r="J64">
        <v>24</v>
      </c>
      <c r="K64" t="s">
        <v>177</v>
      </c>
      <c r="L64" t="s">
        <v>178</v>
      </c>
      <c r="N64">
        <v>8</v>
      </c>
      <c r="O64" t="s">
        <v>226</v>
      </c>
      <c r="P64" s="61" t="str">
        <f t="shared" si="14"/>
        <v/>
      </c>
      <c r="Q64" s="61">
        <f t="shared" si="15"/>
        <v>64</v>
      </c>
      <c r="S64">
        <v>24</v>
      </c>
      <c r="Y64" s="62" t="str">
        <f t="shared" si="16"/>
        <v/>
      </c>
      <c r="Z64" s="62" t="str">
        <f t="shared" si="17"/>
        <v/>
      </c>
    </row>
    <row r="65" spans="10:26" x14ac:dyDescent="0.2">
      <c r="J65">
        <v>25</v>
      </c>
      <c r="K65" t="s">
        <v>177</v>
      </c>
      <c r="L65" t="s">
        <v>178</v>
      </c>
      <c r="N65">
        <v>9</v>
      </c>
      <c r="O65" t="s">
        <v>228</v>
      </c>
      <c r="P65" s="61" t="str">
        <f t="shared" si="14"/>
        <v/>
      </c>
      <c r="Q65" s="61">
        <f t="shared" si="15"/>
        <v>65</v>
      </c>
      <c r="S65">
        <v>25</v>
      </c>
      <c r="Y65" s="62" t="str">
        <f t="shared" si="16"/>
        <v/>
      </c>
      <c r="Z65" s="62" t="str">
        <f t="shared" si="17"/>
        <v/>
      </c>
    </row>
    <row r="66" spans="10:26" x14ac:dyDescent="0.2">
      <c r="J66">
        <v>26</v>
      </c>
      <c r="K66" t="s">
        <v>177</v>
      </c>
      <c r="L66" t="s">
        <v>178</v>
      </c>
      <c r="N66">
        <v>10</v>
      </c>
      <c r="O66" t="s">
        <v>230</v>
      </c>
      <c r="P66" s="61" t="str">
        <f t="shared" si="14"/>
        <v/>
      </c>
      <c r="Q66" s="61">
        <f t="shared" si="15"/>
        <v>66</v>
      </c>
      <c r="S66">
        <v>26</v>
      </c>
      <c r="Y66" s="62" t="str">
        <f t="shared" si="16"/>
        <v/>
      </c>
      <c r="Z66" s="62" t="str">
        <f t="shared" si="17"/>
        <v/>
      </c>
    </row>
    <row r="67" spans="10:26" x14ac:dyDescent="0.2">
      <c r="J67">
        <v>27</v>
      </c>
      <c r="K67" t="s">
        <v>177</v>
      </c>
      <c r="L67" t="s">
        <v>178</v>
      </c>
      <c r="N67">
        <v>11</v>
      </c>
      <c r="O67" t="s">
        <v>232</v>
      </c>
      <c r="P67" s="61" t="str">
        <f t="shared" si="14"/>
        <v/>
      </c>
      <c r="Q67" s="61">
        <f t="shared" si="15"/>
        <v>67</v>
      </c>
      <c r="S67">
        <v>27</v>
      </c>
      <c r="Y67" s="62" t="str">
        <f t="shared" si="16"/>
        <v/>
      </c>
      <c r="Z67" s="62" t="str">
        <f t="shared" si="17"/>
        <v/>
      </c>
    </row>
    <row r="68" spans="10:26" x14ac:dyDescent="0.2">
      <c r="J68">
        <v>28</v>
      </c>
      <c r="K68" t="s">
        <v>177</v>
      </c>
      <c r="L68" t="s">
        <v>178</v>
      </c>
      <c r="N68">
        <v>12</v>
      </c>
      <c r="O68" t="s">
        <v>234</v>
      </c>
      <c r="P68" s="61" t="str">
        <f t="shared" si="14"/>
        <v/>
      </c>
      <c r="Q68" s="61">
        <f t="shared" si="15"/>
        <v>68</v>
      </c>
      <c r="S68">
        <v>28</v>
      </c>
      <c r="Y68" s="62" t="str">
        <f t="shared" si="16"/>
        <v/>
      </c>
      <c r="Z68" s="62" t="str">
        <f t="shared" si="17"/>
        <v/>
      </c>
    </row>
    <row r="69" spans="10:26" x14ac:dyDescent="0.2">
      <c r="J69">
        <v>29</v>
      </c>
      <c r="K69" t="s">
        <v>177</v>
      </c>
      <c r="L69" t="s">
        <v>178</v>
      </c>
      <c r="N69">
        <v>13</v>
      </c>
      <c r="O69" t="s">
        <v>236</v>
      </c>
      <c r="P69" s="61" t="str">
        <f t="shared" si="14"/>
        <v/>
      </c>
      <c r="Q69" s="61">
        <f t="shared" si="15"/>
        <v>69</v>
      </c>
      <c r="S69">
        <v>29</v>
      </c>
      <c r="Y69" s="62" t="str">
        <f t="shared" si="16"/>
        <v/>
      </c>
      <c r="Z69" s="62" t="str">
        <f t="shared" si="17"/>
        <v/>
      </c>
    </row>
    <row r="70" spans="10:26" x14ac:dyDescent="0.2">
      <c r="J70">
        <v>30</v>
      </c>
      <c r="K70" t="s">
        <v>177</v>
      </c>
      <c r="L70" t="s">
        <v>178</v>
      </c>
      <c r="N70">
        <v>14</v>
      </c>
      <c r="O70" t="s">
        <v>238</v>
      </c>
      <c r="P70" s="61" t="str">
        <f t="shared" si="14"/>
        <v/>
      </c>
      <c r="Q70" s="61">
        <f t="shared" si="15"/>
        <v>70</v>
      </c>
      <c r="S70">
        <v>30</v>
      </c>
      <c r="Y70" s="62" t="str">
        <f t="shared" si="16"/>
        <v/>
      </c>
      <c r="Z70" s="62" t="str">
        <f t="shared" si="17"/>
        <v/>
      </c>
    </row>
    <row r="71" spans="10:26" x14ac:dyDescent="0.2">
      <c r="J71">
        <v>31</v>
      </c>
      <c r="K71" t="s">
        <v>177</v>
      </c>
      <c r="L71" t="s">
        <v>178</v>
      </c>
      <c r="N71">
        <v>15</v>
      </c>
      <c r="O71" t="s">
        <v>240</v>
      </c>
      <c r="P71" s="61" t="str">
        <f t="shared" si="14"/>
        <v/>
      </c>
      <c r="Q71" s="61">
        <f t="shared" si="15"/>
        <v>71</v>
      </c>
      <c r="S71">
        <v>31</v>
      </c>
      <c r="Y71" s="62" t="str">
        <f t="shared" si="16"/>
        <v/>
      </c>
      <c r="Z71" s="62" t="str">
        <f t="shared" si="17"/>
        <v/>
      </c>
    </row>
    <row r="72" spans="10:26" x14ac:dyDescent="0.2">
      <c r="J72">
        <v>32</v>
      </c>
      <c r="K72" t="s">
        <v>177</v>
      </c>
      <c r="L72" t="s">
        <v>178</v>
      </c>
      <c r="N72">
        <v>16</v>
      </c>
      <c r="O72" t="s">
        <v>242</v>
      </c>
      <c r="P72" s="61" t="str">
        <f t="shared" si="14"/>
        <v/>
      </c>
      <c r="Q72" s="61">
        <f t="shared" si="15"/>
        <v>72</v>
      </c>
      <c r="S72">
        <v>32</v>
      </c>
      <c r="Y72" s="62" t="str">
        <f t="shared" si="16"/>
        <v/>
      </c>
      <c r="Z72" s="62" t="str">
        <f t="shared" si="17"/>
        <v/>
      </c>
    </row>
    <row r="73" spans="10:26" x14ac:dyDescent="0.2">
      <c r="J73">
        <v>33</v>
      </c>
      <c r="P73" s="61" t="str">
        <f t="shared" si="14"/>
        <v/>
      </c>
      <c r="Q73" s="61" t="str">
        <f t="shared" si="15"/>
        <v/>
      </c>
      <c r="S73">
        <v>33</v>
      </c>
      <c r="Y73" s="62" t="str">
        <f t="shared" si="16"/>
        <v/>
      </c>
      <c r="Z73" s="62" t="str">
        <f t="shared" si="17"/>
        <v/>
      </c>
    </row>
    <row r="74" spans="10:26" x14ac:dyDescent="0.2">
      <c r="J74">
        <v>34</v>
      </c>
      <c r="P74" s="61" t="str">
        <f t="shared" si="14"/>
        <v/>
      </c>
      <c r="Q74" s="61" t="str">
        <f t="shared" si="15"/>
        <v/>
      </c>
      <c r="S74">
        <v>34</v>
      </c>
      <c r="Y74" s="62" t="str">
        <f t="shared" si="16"/>
        <v/>
      </c>
      <c r="Z74" s="62" t="str">
        <f t="shared" si="17"/>
        <v/>
      </c>
    </row>
    <row r="75" spans="10:26" x14ac:dyDescent="0.2">
      <c r="J75">
        <v>35</v>
      </c>
      <c r="P75" s="61" t="str">
        <f t="shared" si="14"/>
        <v/>
      </c>
      <c r="Q75" s="61" t="str">
        <f t="shared" si="15"/>
        <v/>
      </c>
      <c r="S75">
        <v>35</v>
      </c>
      <c r="Y75" s="62" t="str">
        <f t="shared" si="16"/>
        <v/>
      </c>
      <c r="Z75" s="62" t="str">
        <f t="shared" si="17"/>
        <v/>
      </c>
    </row>
    <row r="76" spans="10:26" x14ac:dyDescent="0.2">
      <c r="J76">
        <v>36</v>
      </c>
      <c r="P76" s="61" t="str">
        <f t="shared" si="14"/>
        <v/>
      </c>
      <c r="Q76" s="61" t="str">
        <f t="shared" si="15"/>
        <v/>
      </c>
      <c r="S76">
        <v>36</v>
      </c>
      <c r="Y76" s="62" t="str">
        <f t="shared" si="16"/>
        <v/>
      </c>
      <c r="Z76" s="62" t="str">
        <f t="shared" si="17"/>
        <v/>
      </c>
    </row>
    <row r="77" spans="10:26" x14ac:dyDescent="0.2">
      <c r="J77">
        <v>37</v>
      </c>
      <c r="P77" s="61" t="str">
        <f t="shared" si="14"/>
        <v/>
      </c>
      <c r="Q77" s="61" t="str">
        <f t="shared" si="15"/>
        <v/>
      </c>
      <c r="S77">
        <v>37</v>
      </c>
      <c r="Y77" s="62" t="str">
        <f t="shared" si="16"/>
        <v/>
      </c>
      <c r="Z77" s="62" t="str">
        <f t="shared" si="17"/>
        <v/>
      </c>
    </row>
    <row r="78" spans="10:26" x14ac:dyDescent="0.2">
      <c r="J78">
        <v>38</v>
      </c>
      <c r="P78" s="61" t="str">
        <f t="shared" si="14"/>
        <v/>
      </c>
      <c r="Q78" s="61" t="str">
        <f t="shared" si="15"/>
        <v/>
      </c>
      <c r="S78">
        <v>38</v>
      </c>
      <c r="Y78" s="62" t="str">
        <f t="shared" si="16"/>
        <v/>
      </c>
      <c r="Z78" s="62" t="str">
        <f t="shared" si="17"/>
        <v/>
      </c>
    </row>
    <row r="79" spans="10:26" x14ac:dyDescent="0.2">
      <c r="J79">
        <v>39</v>
      </c>
      <c r="P79" s="61" t="str">
        <f t="shared" si="14"/>
        <v/>
      </c>
      <c r="Q79" s="61" t="str">
        <f t="shared" si="15"/>
        <v/>
      </c>
      <c r="S79">
        <v>39</v>
      </c>
      <c r="Y79" s="62" t="str">
        <f t="shared" si="16"/>
        <v/>
      </c>
      <c r="Z79" s="62" t="str">
        <f t="shared" si="17"/>
        <v/>
      </c>
    </row>
    <row r="80" spans="10:26" x14ac:dyDescent="0.2">
      <c r="J80">
        <v>40</v>
      </c>
      <c r="P80" s="61" t="str">
        <f t="shared" si="14"/>
        <v/>
      </c>
      <c r="Q80" s="61" t="str">
        <f t="shared" si="15"/>
        <v/>
      </c>
      <c r="S80">
        <v>40</v>
      </c>
      <c r="Y80" s="62" t="str">
        <f t="shared" si="16"/>
        <v/>
      </c>
      <c r="Z80" s="62" t="str">
        <f t="shared" si="17"/>
        <v/>
      </c>
    </row>
    <row r="81" spans="10:26" x14ac:dyDescent="0.2">
      <c r="J81">
        <v>41</v>
      </c>
      <c r="P81" s="61" t="str">
        <f t="shared" si="14"/>
        <v/>
      </c>
      <c r="Q81" s="61" t="str">
        <f t="shared" si="15"/>
        <v/>
      </c>
      <c r="S81">
        <v>41</v>
      </c>
      <c r="Y81" s="62" t="str">
        <f t="shared" si="16"/>
        <v/>
      </c>
      <c r="Z81" s="62" t="str">
        <f t="shared" si="17"/>
        <v/>
      </c>
    </row>
    <row r="82" spans="10:26" x14ac:dyDescent="0.2">
      <c r="J82">
        <v>42</v>
      </c>
      <c r="P82" s="61" t="str">
        <f t="shared" si="14"/>
        <v/>
      </c>
      <c r="Q82" s="61" t="str">
        <f t="shared" si="15"/>
        <v/>
      </c>
      <c r="S82">
        <v>42</v>
      </c>
      <c r="Y82" s="62" t="str">
        <f t="shared" si="16"/>
        <v/>
      </c>
      <c r="Z82" s="62" t="str">
        <f t="shared" si="17"/>
        <v/>
      </c>
    </row>
    <row r="83" spans="10:26" x14ac:dyDescent="0.2">
      <c r="J83">
        <v>43</v>
      </c>
      <c r="P83" s="61" t="str">
        <f t="shared" si="14"/>
        <v/>
      </c>
      <c r="Q83" s="61" t="str">
        <f t="shared" si="15"/>
        <v/>
      </c>
      <c r="S83">
        <v>43</v>
      </c>
      <c r="Y83" s="62" t="str">
        <f t="shared" si="16"/>
        <v/>
      </c>
      <c r="Z83" s="62" t="str">
        <f t="shared" si="17"/>
        <v/>
      </c>
    </row>
    <row r="84" spans="10:26" x14ac:dyDescent="0.2">
      <c r="J84">
        <v>44</v>
      </c>
      <c r="P84" s="61" t="str">
        <f t="shared" si="14"/>
        <v/>
      </c>
      <c r="Q84" s="61" t="str">
        <f t="shared" si="15"/>
        <v/>
      </c>
      <c r="S84">
        <v>44</v>
      </c>
      <c r="Y84" s="62" t="str">
        <f t="shared" si="16"/>
        <v/>
      </c>
      <c r="Z84" s="62" t="str">
        <f t="shared" si="17"/>
        <v/>
      </c>
    </row>
    <row r="85" spans="10:26" x14ac:dyDescent="0.2">
      <c r="J85">
        <v>45</v>
      </c>
      <c r="P85" s="61" t="str">
        <f t="shared" si="14"/>
        <v/>
      </c>
      <c r="Q85" s="61" t="str">
        <f t="shared" si="15"/>
        <v/>
      </c>
      <c r="S85">
        <v>45</v>
      </c>
      <c r="Y85" s="62" t="str">
        <f t="shared" si="16"/>
        <v/>
      </c>
      <c r="Z85" s="62" t="str">
        <f t="shared" si="17"/>
        <v/>
      </c>
    </row>
    <row r="86" spans="10:26" x14ac:dyDescent="0.2">
      <c r="J86">
        <v>46</v>
      </c>
      <c r="P86" s="61" t="str">
        <f t="shared" si="14"/>
        <v/>
      </c>
      <c r="Q86" s="61" t="str">
        <f t="shared" si="15"/>
        <v/>
      </c>
      <c r="S86">
        <v>46</v>
      </c>
      <c r="Y86" s="62" t="str">
        <f t="shared" si="16"/>
        <v/>
      </c>
      <c r="Z86" s="62" t="str">
        <f t="shared" si="17"/>
        <v/>
      </c>
    </row>
    <row r="87" spans="10:26" x14ac:dyDescent="0.2">
      <c r="J87">
        <v>47</v>
      </c>
      <c r="P87" s="61" t="str">
        <f t="shared" si="14"/>
        <v/>
      </c>
      <c r="Q87" s="61" t="str">
        <f t="shared" si="15"/>
        <v/>
      </c>
      <c r="S87">
        <v>47</v>
      </c>
      <c r="Y87" s="62" t="str">
        <f t="shared" si="16"/>
        <v/>
      </c>
      <c r="Z87" s="62" t="str">
        <f t="shared" si="17"/>
        <v/>
      </c>
    </row>
    <row r="88" spans="10:26" x14ac:dyDescent="0.2">
      <c r="J88">
        <v>48</v>
      </c>
      <c r="P88" s="61" t="str">
        <f t="shared" si="14"/>
        <v/>
      </c>
      <c r="Q88" s="61" t="str">
        <f t="shared" si="15"/>
        <v/>
      </c>
      <c r="S88">
        <v>48</v>
      </c>
      <c r="Y88" s="62" t="str">
        <f t="shared" si="16"/>
        <v/>
      </c>
      <c r="Z88" s="62" t="str">
        <f t="shared" si="17"/>
        <v/>
      </c>
    </row>
    <row r="89" spans="10:26" x14ac:dyDescent="0.2">
      <c r="J89">
        <v>49</v>
      </c>
      <c r="P89" s="61" t="str">
        <f t="shared" si="14"/>
        <v/>
      </c>
      <c r="Q89" s="61" t="str">
        <f t="shared" si="15"/>
        <v/>
      </c>
      <c r="S89">
        <v>49</v>
      </c>
      <c r="Y89" s="62" t="str">
        <f t="shared" si="16"/>
        <v/>
      </c>
      <c r="Z89" s="62" t="str">
        <f t="shared" si="17"/>
        <v/>
      </c>
    </row>
    <row r="90" spans="10:26" x14ac:dyDescent="0.2">
      <c r="J90">
        <v>50</v>
      </c>
      <c r="P90" s="61" t="str">
        <f t="shared" si="14"/>
        <v/>
      </c>
      <c r="Q90" s="61" t="str">
        <f t="shared" si="15"/>
        <v/>
      </c>
      <c r="S90">
        <v>50</v>
      </c>
      <c r="Y90" s="62" t="str">
        <f t="shared" si="16"/>
        <v/>
      </c>
      <c r="Z90" s="62" t="str">
        <f t="shared" si="17"/>
        <v/>
      </c>
    </row>
    <row r="91" spans="10:26" x14ac:dyDescent="0.2">
      <c r="J91">
        <v>51</v>
      </c>
      <c r="P91" s="61" t="str">
        <f t="shared" si="14"/>
        <v/>
      </c>
      <c r="Q91" s="61" t="str">
        <f t="shared" si="15"/>
        <v/>
      </c>
      <c r="S91">
        <v>51</v>
      </c>
      <c r="Y91" s="62" t="str">
        <f t="shared" si="16"/>
        <v/>
      </c>
      <c r="Z91" s="62" t="str">
        <f t="shared" si="17"/>
        <v/>
      </c>
    </row>
    <row r="92" spans="10:26" x14ac:dyDescent="0.2">
      <c r="J92">
        <v>52</v>
      </c>
      <c r="P92" s="61" t="str">
        <f t="shared" si="14"/>
        <v/>
      </c>
      <c r="Q92" s="61" t="str">
        <f t="shared" si="15"/>
        <v/>
      </c>
      <c r="S92">
        <v>52</v>
      </c>
      <c r="Y92" s="62" t="str">
        <f t="shared" si="16"/>
        <v/>
      </c>
      <c r="Z92" s="62" t="str">
        <f t="shared" si="17"/>
        <v/>
      </c>
    </row>
    <row r="93" spans="10:26" x14ac:dyDescent="0.2">
      <c r="J93">
        <v>53</v>
      </c>
      <c r="P93" s="61" t="str">
        <f t="shared" si="14"/>
        <v/>
      </c>
      <c r="Q93" s="61" t="str">
        <f t="shared" si="15"/>
        <v/>
      </c>
      <c r="S93">
        <v>53</v>
      </c>
      <c r="Y93" s="62" t="str">
        <f t="shared" si="16"/>
        <v/>
      </c>
      <c r="Z93" s="62" t="str">
        <f t="shared" si="17"/>
        <v/>
      </c>
    </row>
    <row r="94" spans="10:26" x14ac:dyDescent="0.2">
      <c r="J94">
        <v>54</v>
      </c>
      <c r="P94" s="61" t="str">
        <f t="shared" si="14"/>
        <v/>
      </c>
      <c r="Q94" s="61" t="str">
        <f t="shared" si="15"/>
        <v/>
      </c>
      <c r="S94">
        <v>54</v>
      </c>
      <c r="Y94" s="62" t="str">
        <f t="shared" si="16"/>
        <v/>
      </c>
      <c r="Z94" s="62" t="str">
        <f t="shared" si="17"/>
        <v/>
      </c>
    </row>
    <row r="95" spans="10:26" x14ac:dyDescent="0.2">
      <c r="J95">
        <v>55</v>
      </c>
      <c r="P95" s="61" t="str">
        <f t="shared" si="14"/>
        <v/>
      </c>
      <c r="Q95" s="61" t="str">
        <f t="shared" si="15"/>
        <v/>
      </c>
      <c r="S95">
        <v>55</v>
      </c>
      <c r="Y95" s="62" t="str">
        <f t="shared" si="16"/>
        <v/>
      </c>
      <c r="Z95" s="62" t="str">
        <f t="shared" si="17"/>
        <v/>
      </c>
    </row>
    <row r="96" spans="10:26" x14ac:dyDescent="0.2">
      <c r="J96">
        <v>56</v>
      </c>
      <c r="P96" s="61" t="str">
        <f t="shared" si="14"/>
        <v/>
      </c>
      <c r="Q96" s="61" t="str">
        <f t="shared" si="15"/>
        <v/>
      </c>
      <c r="S96">
        <v>56</v>
      </c>
      <c r="Y96" s="62" t="str">
        <f t="shared" si="16"/>
        <v/>
      </c>
      <c r="Z96" s="62" t="str">
        <f t="shared" si="17"/>
        <v/>
      </c>
    </row>
    <row r="97" spans="10:26" x14ac:dyDescent="0.2">
      <c r="J97">
        <v>57</v>
      </c>
      <c r="P97" s="61" t="str">
        <f t="shared" si="14"/>
        <v/>
      </c>
      <c r="Q97" s="61" t="str">
        <f t="shared" si="15"/>
        <v/>
      </c>
      <c r="S97">
        <v>57</v>
      </c>
      <c r="Y97" s="62" t="str">
        <f t="shared" si="16"/>
        <v/>
      </c>
      <c r="Z97" s="62" t="str">
        <f t="shared" si="17"/>
        <v/>
      </c>
    </row>
    <row r="98" spans="10:26" x14ac:dyDescent="0.2">
      <c r="J98">
        <v>58</v>
      </c>
      <c r="P98" s="61" t="str">
        <f t="shared" si="14"/>
        <v/>
      </c>
      <c r="Q98" s="61" t="str">
        <f t="shared" si="15"/>
        <v/>
      </c>
      <c r="S98">
        <v>58</v>
      </c>
      <c r="Y98" s="62" t="str">
        <f t="shared" si="16"/>
        <v/>
      </c>
      <c r="Z98" s="62" t="str">
        <f t="shared" si="17"/>
        <v/>
      </c>
    </row>
    <row r="99" spans="10:26" x14ac:dyDescent="0.2">
      <c r="J99">
        <v>59</v>
      </c>
      <c r="P99" s="61" t="str">
        <f t="shared" si="14"/>
        <v/>
      </c>
      <c r="Q99" s="61" t="str">
        <f t="shared" si="15"/>
        <v/>
      </c>
      <c r="S99">
        <v>59</v>
      </c>
      <c r="Y99" s="62" t="str">
        <f t="shared" si="16"/>
        <v/>
      </c>
      <c r="Z99" s="62" t="str">
        <f t="shared" si="17"/>
        <v/>
      </c>
    </row>
    <row r="100" spans="10:26" x14ac:dyDescent="0.2">
      <c r="J100">
        <v>60</v>
      </c>
      <c r="P100" s="61" t="str">
        <f t="shared" si="14"/>
        <v/>
      </c>
      <c r="Q100" s="61" t="str">
        <f t="shared" si="15"/>
        <v/>
      </c>
      <c r="S100">
        <v>60</v>
      </c>
      <c r="Y100" s="62" t="str">
        <f t="shared" si="16"/>
        <v/>
      </c>
      <c r="Z100" s="62" t="str">
        <f t="shared" si="17"/>
        <v/>
      </c>
    </row>
    <row r="101" spans="10:26" x14ac:dyDescent="0.2">
      <c r="J101">
        <v>61</v>
      </c>
      <c r="P101" s="61" t="str">
        <f t="shared" si="14"/>
        <v/>
      </c>
      <c r="Q101" s="61" t="str">
        <f t="shared" si="15"/>
        <v/>
      </c>
      <c r="S101">
        <v>61</v>
      </c>
      <c r="Y101" s="62" t="str">
        <f t="shared" si="16"/>
        <v/>
      </c>
      <c r="Z101" s="62" t="str">
        <f t="shared" si="17"/>
        <v/>
      </c>
    </row>
    <row r="102" spans="10:26" x14ac:dyDescent="0.2">
      <c r="J102">
        <v>62</v>
      </c>
      <c r="P102" s="61" t="str">
        <f t="shared" si="14"/>
        <v/>
      </c>
      <c r="Q102" s="61" t="str">
        <f t="shared" si="15"/>
        <v/>
      </c>
      <c r="S102">
        <v>62</v>
      </c>
      <c r="Y102" s="62" t="str">
        <f t="shared" si="16"/>
        <v/>
      </c>
      <c r="Z102" s="62" t="str">
        <f t="shared" si="17"/>
        <v/>
      </c>
    </row>
    <row r="103" spans="10:26" x14ac:dyDescent="0.2">
      <c r="J103">
        <v>63</v>
      </c>
      <c r="P103" s="61" t="str">
        <f t="shared" si="14"/>
        <v/>
      </c>
      <c r="Q103" s="61" t="str">
        <f t="shared" si="15"/>
        <v/>
      </c>
      <c r="S103">
        <v>63</v>
      </c>
      <c r="Y103" s="62" t="str">
        <f t="shared" si="16"/>
        <v/>
      </c>
      <c r="Z103" s="62" t="str">
        <f t="shared" si="17"/>
        <v/>
      </c>
    </row>
    <row r="104" spans="10:26" x14ac:dyDescent="0.2">
      <c r="J104">
        <v>64</v>
      </c>
      <c r="P104" s="61" t="str">
        <f t="shared" si="14"/>
        <v/>
      </c>
      <c r="Q104" s="61" t="str">
        <f t="shared" si="15"/>
        <v/>
      </c>
      <c r="S104">
        <v>64</v>
      </c>
      <c r="Y104" s="62" t="str">
        <f t="shared" si="16"/>
        <v/>
      </c>
      <c r="Z104" s="62" t="str">
        <f t="shared" si="17"/>
        <v/>
      </c>
    </row>
    <row r="105" spans="10:26" x14ac:dyDescent="0.2">
      <c r="J105">
        <v>65</v>
      </c>
      <c r="P105" s="61" t="str">
        <f t="shared" ref="P105:P168" si="18">IF(K105=$C$8,ROW(),"")</f>
        <v/>
      </c>
      <c r="Q105" s="61" t="str">
        <f t="shared" ref="Q105:Q168" si="19">IF(K105=$C$10,ROW(),"")</f>
        <v/>
      </c>
      <c r="S105">
        <v>65</v>
      </c>
      <c r="Y105" s="62" t="str">
        <f t="shared" si="16"/>
        <v/>
      </c>
      <c r="Z105" s="62" t="str">
        <f t="shared" si="17"/>
        <v/>
      </c>
    </row>
    <row r="106" spans="10:26" x14ac:dyDescent="0.2">
      <c r="J106">
        <v>66</v>
      </c>
      <c r="P106" s="61" t="str">
        <f t="shared" si="18"/>
        <v/>
      </c>
      <c r="Q106" s="61" t="str">
        <f t="shared" si="19"/>
        <v/>
      </c>
      <c r="S106">
        <v>66</v>
      </c>
      <c r="Y106" s="62" t="str">
        <f t="shared" ref="Y106:Y169" si="20">IF(T106=$C$8,ROW(),"")</f>
        <v/>
      </c>
      <c r="Z106" s="62" t="str">
        <f t="shared" ref="Z106:Z169" si="21">IF(T106=$C$10,ROW(),"")</f>
        <v/>
      </c>
    </row>
    <row r="107" spans="10:26" x14ac:dyDescent="0.2">
      <c r="J107">
        <v>67</v>
      </c>
      <c r="P107" s="61" t="str">
        <f t="shared" si="18"/>
        <v/>
      </c>
      <c r="Q107" s="61" t="str">
        <f t="shared" si="19"/>
        <v/>
      </c>
      <c r="S107">
        <v>67</v>
      </c>
      <c r="Y107" s="62" t="str">
        <f t="shared" si="20"/>
        <v/>
      </c>
      <c r="Z107" s="62" t="str">
        <f t="shared" si="21"/>
        <v/>
      </c>
    </row>
    <row r="108" spans="10:26" x14ac:dyDescent="0.2">
      <c r="J108">
        <v>68</v>
      </c>
      <c r="P108" s="61" t="str">
        <f t="shared" si="18"/>
        <v/>
      </c>
      <c r="Q108" s="61" t="str">
        <f t="shared" si="19"/>
        <v/>
      </c>
      <c r="S108">
        <v>68</v>
      </c>
      <c r="Y108" s="62" t="str">
        <f t="shared" si="20"/>
        <v/>
      </c>
      <c r="Z108" s="62" t="str">
        <f t="shared" si="21"/>
        <v/>
      </c>
    </row>
    <row r="109" spans="10:26" x14ac:dyDescent="0.2">
      <c r="J109">
        <v>69</v>
      </c>
      <c r="P109" s="61" t="str">
        <f t="shared" si="18"/>
        <v/>
      </c>
      <c r="Q109" s="61" t="str">
        <f t="shared" si="19"/>
        <v/>
      </c>
      <c r="S109">
        <v>69</v>
      </c>
      <c r="Y109" s="62" t="str">
        <f t="shared" si="20"/>
        <v/>
      </c>
      <c r="Z109" s="62" t="str">
        <f t="shared" si="21"/>
        <v/>
      </c>
    </row>
    <row r="110" spans="10:26" x14ac:dyDescent="0.2">
      <c r="J110">
        <v>70</v>
      </c>
      <c r="P110" s="61" t="str">
        <f t="shared" si="18"/>
        <v/>
      </c>
      <c r="Q110" s="61" t="str">
        <f t="shared" si="19"/>
        <v/>
      </c>
      <c r="S110">
        <v>70</v>
      </c>
      <c r="Y110" s="62" t="str">
        <f t="shared" si="20"/>
        <v/>
      </c>
      <c r="Z110" s="62" t="str">
        <f t="shared" si="21"/>
        <v/>
      </c>
    </row>
    <row r="111" spans="10:26" x14ac:dyDescent="0.2">
      <c r="J111">
        <v>71</v>
      </c>
      <c r="P111" s="61" t="str">
        <f t="shared" si="18"/>
        <v/>
      </c>
      <c r="Q111" s="61" t="str">
        <f t="shared" si="19"/>
        <v/>
      </c>
      <c r="S111">
        <v>71</v>
      </c>
      <c r="Y111" s="62" t="str">
        <f t="shared" si="20"/>
        <v/>
      </c>
      <c r="Z111" s="62" t="str">
        <f t="shared" si="21"/>
        <v/>
      </c>
    </row>
    <row r="112" spans="10:26" x14ac:dyDescent="0.2">
      <c r="J112">
        <v>72</v>
      </c>
      <c r="P112" s="61" t="str">
        <f t="shared" si="18"/>
        <v/>
      </c>
      <c r="Q112" s="61" t="str">
        <f t="shared" si="19"/>
        <v/>
      </c>
      <c r="S112">
        <v>72</v>
      </c>
      <c r="Y112" s="62" t="str">
        <f t="shared" si="20"/>
        <v/>
      </c>
      <c r="Z112" s="62" t="str">
        <f t="shared" si="21"/>
        <v/>
      </c>
    </row>
    <row r="113" spans="10:26" x14ac:dyDescent="0.2">
      <c r="J113">
        <v>73</v>
      </c>
      <c r="P113" s="61" t="str">
        <f t="shared" si="18"/>
        <v/>
      </c>
      <c r="Q113" s="61" t="str">
        <f t="shared" si="19"/>
        <v/>
      </c>
      <c r="S113">
        <v>73</v>
      </c>
      <c r="Y113" s="62" t="str">
        <f t="shared" si="20"/>
        <v/>
      </c>
      <c r="Z113" s="62" t="str">
        <f t="shared" si="21"/>
        <v/>
      </c>
    </row>
    <row r="114" spans="10:26" x14ac:dyDescent="0.2">
      <c r="J114">
        <v>74</v>
      </c>
      <c r="P114" s="61" t="str">
        <f t="shared" si="18"/>
        <v/>
      </c>
      <c r="Q114" s="61" t="str">
        <f t="shared" si="19"/>
        <v/>
      </c>
      <c r="S114">
        <v>74</v>
      </c>
      <c r="Y114" s="62" t="str">
        <f t="shared" si="20"/>
        <v/>
      </c>
      <c r="Z114" s="62" t="str">
        <f t="shared" si="21"/>
        <v/>
      </c>
    </row>
    <row r="115" spans="10:26" x14ac:dyDescent="0.2">
      <c r="J115">
        <v>75</v>
      </c>
      <c r="P115" s="61" t="str">
        <f t="shared" si="18"/>
        <v/>
      </c>
      <c r="Q115" s="61" t="str">
        <f t="shared" si="19"/>
        <v/>
      </c>
      <c r="S115">
        <v>75</v>
      </c>
      <c r="Y115" s="62" t="str">
        <f t="shared" si="20"/>
        <v/>
      </c>
      <c r="Z115" s="62" t="str">
        <f t="shared" si="21"/>
        <v/>
      </c>
    </row>
    <row r="116" spans="10:26" x14ac:dyDescent="0.2">
      <c r="J116">
        <v>76</v>
      </c>
      <c r="P116" s="61" t="str">
        <f t="shared" si="18"/>
        <v/>
      </c>
      <c r="Q116" s="61" t="str">
        <f t="shared" si="19"/>
        <v/>
      </c>
      <c r="S116">
        <v>76</v>
      </c>
      <c r="Y116" s="62" t="str">
        <f t="shared" si="20"/>
        <v/>
      </c>
      <c r="Z116" s="62" t="str">
        <f t="shared" si="21"/>
        <v/>
      </c>
    </row>
    <row r="117" spans="10:26" x14ac:dyDescent="0.2">
      <c r="J117">
        <v>77</v>
      </c>
      <c r="P117" s="61" t="str">
        <f t="shared" si="18"/>
        <v/>
      </c>
      <c r="Q117" s="61" t="str">
        <f t="shared" si="19"/>
        <v/>
      </c>
      <c r="S117">
        <v>77</v>
      </c>
      <c r="Y117" s="62" t="str">
        <f t="shared" si="20"/>
        <v/>
      </c>
      <c r="Z117" s="62" t="str">
        <f t="shared" si="21"/>
        <v/>
      </c>
    </row>
    <row r="118" spans="10:26" x14ac:dyDescent="0.2">
      <c r="J118">
        <v>78</v>
      </c>
      <c r="P118" s="61" t="str">
        <f t="shared" si="18"/>
        <v/>
      </c>
      <c r="Q118" s="61" t="str">
        <f t="shared" si="19"/>
        <v/>
      </c>
      <c r="S118">
        <v>78</v>
      </c>
      <c r="Y118" s="62" t="str">
        <f t="shared" si="20"/>
        <v/>
      </c>
      <c r="Z118" s="62" t="str">
        <f t="shared" si="21"/>
        <v/>
      </c>
    </row>
    <row r="119" spans="10:26" x14ac:dyDescent="0.2">
      <c r="J119">
        <v>79</v>
      </c>
      <c r="P119" s="61" t="str">
        <f t="shared" si="18"/>
        <v/>
      </c>
      <c r="Q119" s="61" t="str">
        <f t="shared" si="19"/>
        <v/>
      </c>
      <c r="S119">
        <v>79</v>
      </c>
      <c r="Y119" s="62" t="str">
        <f t="shared" si="20"/>
        <v/>
      </c>
      <c r="Z119" s="62" t="str">
        <f t="shared" si="21"/>
        <v/>
      </c>
    </row>
    <row r="120" spans="10:26" x14ac:dyDescent="0.2">
      <c r="J120">
        <v>80</v>
      </c>
      <c r="P120" s="61" t="str">
        <f t="shared" si="18"/>
        <v/>
      </c>
      <c r="Q120" s="61" t="str">
        <f t="shared" si="19"/>
        <v/>
      </c>
      <c r="S120">
        <v>80</v>
      </c>
      <c r="Y120" s="62" t="str">
        <f t="shared" si="20"/>
        <v/>
      </c>
      <c r="Z120" s="62" t="str">
        <f t="shared" si="21"/>
        <v/>
      </c>
    </row>
    <row r="121" spans="10:26" x14ac:dyDescent="0.2">
      <c r="J121">
        <v>81</v>
      </c>
      <c r="P121" s="61" t="str">
        <f t="shared" si="18"/>
        <v/>
      </c>
      <c r="Q121" s="61" t="str">
        <f t="shared" si="19"/>
        <v/>
      </c>
      <c r="S121">
        <v>81</v>
      </c>
      <c r="Y121" s="62" t="str">
        <f t="shared" si="20"/>
        <v/>
      </c>
      <c r="Z121" s="62" t="str">
        <f t="shared" si="21"/>
        <v/>
      </c>
    </row>
    <row r="122" spans="10:26" x14ac:dyDescent="0.2">
      <c r="J122">
        <v>82</v>
      </c>
      <c r="P122" s="61" t="str">
        <f t="shared" si="18"/>
        <v/>
      </c>
      <c r="Q122" s="61" t="str">
        <f t="shared" si="19"/>
        <v/>
      </c>
      <c r="S122">
        <v>82</v>
      </c>
      <c r="Y122" s="62" t="str">
        <f t="shared" si="20"/>
        <v/>
      </c>
      <c r="Z122" s="62" t="str">
        <f t="shared" si="21"/>
        <v/>
      </c>
    </row>
    <row r="123" spans="10:26" x14ac:dyDescent="0.2">
      <c r="J123">
        <v>83</v>
      </c>
      <c r="P123" s="61" t="str">
        <f t="shared" si="18"/>
        <v/>
      </c>
      <c r="Q123" s="61" t="str">
        <f t="shared" si="19"/>
        <v/>
      </c>
      <c r="S123">
        <v>83</v>
      </c>
      <c r="Y123" s="62" t="str">
        <f t="shared" si="20"/>
        <v/>
      </c>
      <c r="Z123" s="62" t="str">
        <f t="shared" si="21"/>
        <v/>
      </c>
    </row>
    <row r="124" spans="10:26" x14ac:dyDescent="0.2">
      <c r="J124">
        <v>84</v>
      </c>
      <c r="P124" s="61" t="str">
        <f t="shared" si="18"/>
        <v/>
      </c>
      <c r="Q124" s="61" t="str">
        <f t="shared" si="19"/>
        <v/>
      </c>
      <c r="S124">
        <v>84</v>
      </c>
      <c r="Y124" s="62" t="str">
        <f t="shared" si="20"/>
        <v/>
      </c>
      <c r="Z124" s="62" t="str">
        <f t="shared" si="21"/>
        <v/>
      </c>
    </row>
    <row r="125" spans="10:26" x14ac:dyDescent="0.2">
      <c r="J125">
        <v>85</v>
      </c>
      <c r="P125" s="61" t="str">
        <f t="shared" si="18"/>
        <v/>
      </c>
      <c r="Q125" s="61" t="str">
        <f t="shared" si="19"/>
        <v/>
      </c>
      <c r="S125">
        <v>85</v>
      </c>
      <c r="Y125" s="62" t="str">
        <f t="shared" si="20"/>
        <v/>
      </c>
      <c r="Z125" s="62" t="str">
        <f t="shared" si="21"/>
        <v/>
      </c>
    </row>
    <row r="126" spans="10:26" x14ac:dyDescent="0.2">
      <c r="J126">
        <v>86</v>
      </c>
      <c r="P126" s="61" t="str">
        <f t="shared" si="18"/>
        <v/>
      </c>
      <c r="Q126" s="61" t="str">
        <f t="shared" si="19"/>
        <v/>
      </c>
      <c r="S126">
        <v>86</v>
      </c>
      <c r="Y126" s="62" t="str">
        <f t="shared" si="20"/>
        <v/>
      </c>
      <c r="Z126" s="62" t="str">
        <f t="shared" si="21"/>
        <v/>
      </c>
    </row>
    <row r="127" spans="10:26" x14ac:dyDescent="0.2">
      <c r="J127">
        <v>87</v>
      </c>
      <c r="P127" s="61" t="str">
        <f t="shared" si="18"/>
        <v/>
      </c>
      <c r="Q127" s="61" t="str">
        <f t="shared" si="19"/>
        <v/>
      </c>
      <c r="S127">
        <v>87</v>
      </c>
      <c r="Y127" s="62" t="str">
        <f t="shared" si="20"/>
        <v/>
      </c>
      <c r="Z127" s="62" t="str">
        <f t="shared" si="21"/>
        <v/>
      </c>
    </row>
    <row r="128" spans="10:26" x14ac:dyDescent="0.2">
      <c r="J128">
        <v>88</v>
      </c>
      <c r="P128" s="61" t="str">
        <f t="shared" si="18"/>
        <v/>
      </c>
      <c r="Q128" s="61" t="str">
        <f t="shared" si="19"/>
        <v/>
      </c>
      <c r="S128">
        <v>88</v>
      </c>
      <c r="Y128" s="62" t="str">
        <f t="shared" si="20"/>
        <v/>
      </c>
      <c r="Z128" s="62" t="str">
        <f t="shared" si="21"/>
        <v/>
      </c>
    </row>
    <row r="129" spans="10:26" x14ac:dyDescent="0.2">
      <c r="J129">
        <v>89</v>
      </c>
      <c r="P129" s="61" t="str">
        <f t="shared" si="18"/>
        <v/>
      </c>
      <c r="Q129" s="61" t="str">
        <f t="shared" si="19"/>
        <v/>
      </c>
      <c r="S129">
        <v>89</v>
      </c>
      <c r="Y129" s="62" t="str">
        <f t="shared" si="20"/>
        <v/>
      </c>
      <c r="Z129" s="62" t="str">
        <f t="shared" si="21"/>
        <v/>
      </c>
    </row>
    <row r="130" spans="10:26" x14ac:dyDescent="0.2">
      <c r="J130">
        <v>90</v>
      </c>
      <c r="P130" s="61" t="str">
        <f t="shared" si="18"/>
        <v/>
      </c>
      <c r="Q130" s="61" t="str">
        <f t="shared" si="19"/>
        <v/>
      </c>
      <c r="S130">
        <v>90</v>
      </c>
      <c r="Y130" s="62" t="str">
        <f t="shared" si="20"/>
        <v/>
      </c>
      <c r="Z130" s="62" t="str">
        <f t="shared" si="21"/>
        <v/>
      </c>
    </row>
    <row r="131" spans="10:26" x14ac:dyDescent="0.2">
      <c r="J131">
        <v>91</v>
      </c>
      <c r="P131" s="61" t="str">
        <f t="shared" si="18"/>
        <v/>
      </c>
      <c r="Q131" s="61" t="str">
        <f t="shared" si="19"/>
        <v/>
      </c>
      <c r="S131">
        <v>91</v>
      </c>
      <c r="Y131" s="62" t="str">
        <f t="shared" si="20"/>
        <v/>
      </c>
      <c r="Z131" s="62" t="str">
        <f t="shared" si="21"/>
        <v/>
      </c>
    </row>
    <row r="132" spans="10:26" x14ac:dyDescent="0.2">
      <c r="J132">
        <v>92</v>
      </c>
      <c r="P132" s="61" t="str">
        <f t="shared" si="18"/>
        <v/>
      </c>
      <c r="Q132" s="61" t="str">
        <f t="shared" si="19"/>
        <v/>
      </c>
      <c r="S132">
        <v>92</v>
      </c>
      <c r="Y132" s="62" t="str">
        <f t="shared" si="20"/>
        <v/>
      </c>
      <c r="Z132" s="62" t="str">
        <f t="shared" si="21"/>
        <v/>
      </c>
    </row>
    <row r="133" spans="10:26" x14ac:dyDescent="0.2">
      <c r="J133">
        <v>93</v>
      </c>
      <c r="P133" s="61" t="str">
        <f t="shared" si="18"/>
        <v/>
      </c>
      <c r="Q133" s="61" t="str">
        <f t="shared" si="19"/>
        <v/>
      </c>
      <c r="S133">
        <v>93</v>
      </c>
      <c r="Y133" s="62" t="str">
        <f t="shared" si="20"/>
        <v/>
      </c>
      <c r="Z133" s="62" t="str">
        <f t="shared" si="21"/>
        <v/>
      </c>
    </row>
    <row r="134" spans="10:26" x14ac:dyDescent="0.2">
      <c r="J134">
        <v>94</v>
      </c>
      <c r="P134" s="61" t="str">
        <f t="shared" si="18"/>
        <v/>
      </c>
      <c r="Q134" s="61" t="str">
        <f t="shared" si="19"/>
        <v/>
      </c>
      <c r="S134">
        <v>94</v>
      </c>
      <c r="Y134" s="62" t="str">
        <f t="shared" si="20"/>
        <v/>
      </c>
      <c r="Z134" s="62" t="str">
        <f t="shared" si="21"/>
        <v/>
      </c>
    </row>
    <row r="135" spans="10:26" x14ac:dyDescent="0.2">
      <c r="J135">
        <v>95</v>
      </c>
      <c r="P135" s="61" t="str">
        <f t="shared" si="18"/>
        <v/>
      </c>
      <c r="Q135" s="61" t="str">
        <f t="shared" si="19"/>
        <v/>
      </c>
      <c r="S135">
        <v>95</v>
      </c>
      <c r="Y135" s="62" t="str">
        <f t="shared" si="20"/>
        <v/>
      </c>
      <c r="Z135" s="62" t="str">
        <f t="shared" si="21"/>
        <v/>
      </c>
    </row>
    <row r="136" spans="10:26" x14ac:dyDescent="0.2">
      <c r="J136">
        <v>96</v>
      </c>
      <c r="P136" s="61" t="str">
        <f t="shared" si="18"/>
        <v/>
      </c>
      <c r="Q136" s="61" t="str">
        <f t="shared" si="19"/>
        <v/>
      </c>
      <c r="S136">
        <v>96</v>
      </c>
      <c r="Y136" s="62" t="str">
        <f t="shared" si="20"/>
        <v/>
      </c>
      <c r="Z136" s="62" t="str">
        <f t="shared" si="21"/>
        <v/>
      </c>
    </row>
    <row r="137" spans="10:26" x14ac:dyDescent="0.2">
      <c r="J137">
        <v>97</v>
      </c>
      <c r="P137" s="61" t="str">
        <f t="shared" si="18"/>
        <v/>
      </c>
      <c r="Q137" s="61" t="str">
        <f t="shared" si="19"/>
        <v/>
      </c>
      <c r="S137">
        <v>97</v>
      </c>
      <c r="Y137" s="62" t="str">
        <f t="shared" si="20"/>
        <v/>
      </c>
      <c r="Z137" s="62" t="str">
        <f t="shared" si="21"/>
        <v/>
      </c>
    </row>
    <row r="138" spans="10:26" x14ac:dyDescent="0.2">
      <c r="J138">
        <v>98</v>
      </c>
      <c r="P138" s="61" t="str">
        <f t="shared" si="18"/>
        <v/>
      </c>
      <c r="Q138" s="61" t="str">
        <f t="shared" si="19"/>
        <v/>
      </c>
      <c r="S138">
        <v>98</v>
      </c>
      <c r="Y138" s="62" t="str">
        <f t="shared" si="20"/>
        <v/>
      </c>
      <c r="Z138" s="62" t="str">
        <f t="shared" si="21"/>
        <v/>
      </c>
    </row>
    <row r="139" spans="10:26" x14ac:dyDescent="0.2">
      <c r="J139">
        <v>99</v>
      </c>
      <c r="P139" s="61" t="str">
        <f t="shared" si="18"/>
        <v/>
      </c>
      <c r="Q139" s="61" t="str">
        <f t="shared" si="19"/>
        <v/>
      </c>
      <c r="S139">
        <v>99</v>
      </c>
      <c r="Y139" s="62" t="str">
        <f t="shared" si="20"/>
        <v/>
      </c>
      <c r="Z139" s="62" t="str">
        <f t="shared" si="21"/>
        <v/>
      </c>
    </row>
    <row r="140" spans="10:26" x14ac:dyDescent="0.2">
      <c r="J140">
        <v>100</v>
      </c>
      <c r="P140" s="61" t="str">
        <f t="shared" si="18"/>
        <v/>
      </c>
      <c r="Q140" s="61" t="str">
        <f t="shared" si="19"/>
        <v/>
      </c>
      <c r="S140">
        <v>100</v>
      </c>
      <c r="Y140" s="62" t="str">
        <f t="shared" si="20"/>
        <v/>
      </c>
      <c r="Z140" s="62" t="str">
        <f t="shared" si="21"/>
        <v/>
      </c>
    </row>
    <row r="141" spans="10:26" x14ac:dyDescent="0.2">
      <c r="J141">
        <v>101</v>
      </c>
      <c r="P141" s="61" t="str">
        <f t="shared" si="18"/>
        <v/>
      </c>
      <c r="Q141" s="61" t="str">
        <f t="shared" si="19"/>
        <v/>
      </c>
      <c r="S141">
        <v>101</v>
      </c>
      <c r="Y141" s="62" t="str">
        <f t="shared" si="20"/>
        <v/>
      </c>
      <c r="Z141" s="62" t="str">
        <f t="shared" si="21"/>
        <v/>
      </c>
    </row>
    <row r="142" spans="10:26" x14ac:dyDescent="0.2">
      <c r="J142">
        <v>102</v>
      </c>
      <c r="P142" s="61" t="str">
        <f t="shared" si="18"/>
        <v/>
      </c>
      <c r="Q142" s="61" t="str">
        <f t="shared" si="19"/>
        <v/>
      </c>
      <c r="S142">
        <v>102</v>
      </c>
      <c r="Y142" s="62" t="str">
        <f t="shared" si="20"/>
        <v/>
      </c>
      <c r="Z142" s="62" t="str">
        <f t="shared" si="21"/>
        <v/>
      </c>
    </row>
    <row r="143" spans="10:26" x14ac:dyDescent="0.2">
      <c r="J143">
        <v>103</v>
      </c>
      <c r="P143" s="61" t="str">
        <f t="shared" si="18"/>
        <v/>
      </c>
      <c r="Q143" s="61" t="str">
        <f t="shared" si="19"/>
        <v/>
      </c>
      <c r="S143">
        <v>103</v>
      </c>
      <c r="Y143" s="62" t="str">
        <f t="shared" si="20"/>
        <v/>
      </c>
      <c r="Z143" s="62" t="str">
        <f t="shared" si="21"/>
        <v/>
      </c>
    </row>
    <row r="144" spans="10:26" x14ac:dyDescent="0.2">
      <c r="J144">
        <v>104</v>
      </c>
      <c r="P144" s="61" t="str">
        <f t="shared" si="18"/>
        <v/>
      </c>
      <c r="Q144" s="61" t="str">
        <f t="shared" si="19"/>
        <v/>
      </c>
      <c r="S144">
        <v>104</v>
      </c>
      <c r="Y144" s="62" t="str">
        <f t="shared" si="20"/>
        <v/>
      </c>
      <c r="Z144" s="62" t="str">
        <f t="shared" si="21"/>
        <v/>
      </c>
    </row>
    <row r="145" spans="10:26" x14ac:dyDescent="0.2">
      <c r="J145">
        <v>105</v>
      </c>
      <c r="P145" s="61" t="str">
        <f t="shared" si="18"/>
        <v/>
      </c>
      <c r="Q145" s="61" t="str">
        <f t="shared" si="19"/>
        <v/>
      </c>
      <c r="S145">
        <v>105</v>
      </c>
      <c r="Y145" s="62" t="str">
        <f t="shared" si="20"/>
        <v/>
      </c>
      <c r="Z145" s="62" t="str">
        <f t="shared" si="21"/>
        <v/>
      </c>
    </row>
    <row r="146" spans="10:26" x14ac:dyDescent="0.2">
      <c r="J146">
        <v>106</v>
      </c>
      <c r="P146" s="61" t="str">
        <f t="shared" si="18"/>
        <v/>
      </c>
      <c r="Q146" s="61" t="str">
        <f t="shared" si="19"/>
        <v/>
      </c>
      <c r="S146">
        <v>106</v>
      </c>
      <c r="Y146" s="62" t="str">
        <f t="shared" si="20"/>
        <v/>
      </c>
      <c r="Z146" s="62" t="str">
        <f t="shared" si="21"/>
        <v/>
      </c>
    </row>
    <row r="147" spans="10:26" x14ac:dyDescent="0.2">
      <c r="J147">
        <v>107</v>
      </c>
      <c r="P147" s="61" t="str">
        <f t="shared" si="18"/>
        <v/>
      </c>
      <c r="Q147" s="61" t="str">
        <f t="shared" si="19"/>
        <v/>
      </c>
      <c r="S147">
        <v>107</v>
      </c>
      <c r="Y147" s="62" t="str">
        <f t="shared" si="20"/>
        <v/>
      </c>
      <c r="Z147" s="62" t="str">
        <f t="shared" si="21"/>
        <v/>
      </c>
    </row>
    <row r="148" spans="10:26" x14ac:dyDescent="0.2">
      <c r="J148">
        <v>108</v>
      </c>
      <c r="P148" s="61" t="str">
        <f t="shared" si="18"/>
        <v/>
      </c>
      <c r="Q148" s="61" t="str">
        <f t="shared" si="19"/>
        <v/>
      </c>
      <c r="S148">
        <v>108</v>
      </c>
      <c r="Y148" s="62" t="str">
        <f t="shared" si="20"/>
        <v/>
      </c>
      <c r="Z148" s="62" t="str">
        <f t="shared" si="21"/>
        <v/>
      </c>
    </row>
    <row r="149" spans="10:26" x14ac:dyDescent="0.2">
      <c r="J149">
        <v>109</v>
      </c>
      <c r="P149" s="61" t="str">
        <f t="shared" si="18"/>
        <v/>
      </c>
      <c r="Q149" s="61" t="str">
        <f t="shared" si="19"/>
        <v/>
      </c>
      <c r="S149">
        <v>109</v>
      </c>
      <c r="Y149" s="62" t="str">
        <f t="shared" si="20"/>
        <v/>
      </c>
      <c r="Z149" s="62" t="str">
        <f t="shared" si="21"/>
        <v/>
      </c>
    </row>
    <row r="150" spans="10:26" x14ac:dyDescent="0.2">
      <c r="J150">
        <v>110</v>
      </c>
      <c r="P150" s="61" t="str">
        <f t="shared" si="18"/>
        <v/>
      </c>
      <c r="Q150" s="61" t="str">
        <f t="shared" si="19"/>
        <v/>
      </c>
      <c r="S150">
        <v>110</v>
      </c>
      <c r="Y150" s="62" t="str">
        <f t="shared" si="20"/>
        <v/>
      </c>
      <c r="Z150" s="62" t="str">
        <f t="shared" si="21"/>
        <v/>
      </c>
    </row>
    <row r="151" spans="10:26" x14ac:dyDescent="0.2">
      <c r="J151">
        <v>111</v>
      </c>
      <c r="P151" s="61" t="str">
        <f t="shared" si="18"/>
        <v/>
      </c>
      <c r="Q151" s="61" t="str">
        <f t="shared" si="19"/>
        <v/>
      </c>
      <c r="S151">
        <v>111</v>
      </c>
      <c r="Y151" s="62" t="str">
        <f t="shared" si="20"/>
        <v/>
      </c>
      <c r="Z151" s="62" t="str">
        <f t="shared" si="21"/>
        <v/>
      </c>
    </row>
    <row r="152" spans="10:26" x14ac:dyDescent="0.2">
      <c r="J152">
        <v>112</v>
      </c>
      <c r="P152" s="61" t="str">
        <f t="shared" si="18"/>
        <v/>
      </c>
      <c r="Q152" s="61" t="str">
        <f t="shared" si="19"/>
        <v/>
      </c>
      <c r="S152">
        <v>112</v>
      </c>
      <c r="Y152" s="62" t="str">
        <f t="shared" si="20"/>
        <v/>
      </c>
      <c r="Z152" s="62" t="str">
        <f t="shared" si="21"/>
        <v/>
      </c>
    </row>
    <row r="153" spans="10:26" x14ac:dyDescent="0.2">
      <c r="J153">
        <v>113</v>
      </c>
      <c r="P153" s="61" t="str">
        <f t="shared" si="18"/>
        <v/>
      </c>
      <c r="Q153" s="61" t="str">
        <f t="shared" si="19"/>
        <v/>
      </c>
      <c r="S153">
        <v>113</v>
      </c>
      <c r="Y153" s="62" t="str">
        <f t="shared" si="20"/>
        <v/>
      </c>
      <c r="Z153" s="62" t="str">
        <f t="shared" si="21"/>
        <v/>
      </c>
    </row>
    <row r="154" spans="10:26" x14ac:dyDescent="0.2">
      <c r="J154">
        <v>114</v>
      </c>
      <c r="P154" s="61" t="str">
        <f t="shared" si="18"/>
        <v/>
      </c>
      <c r="Q154" s="61" t="str">
        <f t="shared" si="19"/>
        <v/>
      </c>
      <c r="S154">
        <v>114</v>
      </c>
      <c r="Y154" s="62" t="str">
        <f t="shared" si="20"/>
        <v/>
      </c>
      <c r="Z154" s="62" t="str">
        <f t="shared" si="21"/>
        <v/>
      </c>
    </row>
    <row r="155" spans="10:26" x14ac:dyDescent="0.2">
      <c r="J155">
        <v>115</v>
      </c>
      <c r="P155" s="61" t="str">
        <f t="shared" si="18"/>
        <v/>
      </c>
      <c r="Q155" s="61" t="str">
        <f t="shared" si="19"/>
        <v/>
      </c>
      <c r="S155">
        <v>115</v>
      </c>
      <c r="Y155" s="62" t="str">
        <f t="shared" si="20"/>
        <v/>
      </c>
      <c r="Z155" s="62" t="str">
        <f t="shared" si="21"/>
        <v/>
      </c>
    </row>
    <row r="156" spans="10:26" x14ac:dyDescent="0.2">
      <c r="J156">
        <v>116</v>
      </c>
      <c r="P156" s="61" t="str">
        <f t="shared" si="18"/>
        <v/>
      </c>
      <c r="Q156" s="61" t="str">
        <f t="shared" si="19"/>
        <v/>
      </c>
      <c r="S156">
        <v>116</v>
      </c>
      <c r="Y156" s="62" t="str">
        <f t="shared" si="20"/>
        <v/>
      </c>
      <c r="Z156" s="62" t="str">
        <f t="shared" si="21"/>
        <v/>
      </c>
    </row>
    <row r="157" spans="10:26" x14ac:dyDescent="0.2">
      <c r="J157">
        <v>117</v>
      </c>
      <c r="P157" s="61" t="str">
        <f t="shared" si="18"/>
        <v/>
      </c>
      <c r="Q157" s="61" t="str">
        <f t="shared" si="19"/>
        <v/>
      </c>
      <c r="S157">
        <v>117</v>
      </c>
      <c r="Y157" s="62" t="str">
        <f t="shared" si="20"/>
        <v/>
      </c>
      <c r="Z157" s="62" t="str">
        <f t="shared" si="21"/>
        <v/>
      </c>
    </row>
    <row r="158" spans="10:26" x14ac:dyDescent="0.2">
      <c r="J158">
        <v>118</v>
      </c>
      <c r="P158" s="61" t="str">
        <f t="shared" si="18"/>
        <v/>
      </c>
      <c r="Q158" s="61" t="str">
        <f t="shared" si="19"/>
        <v/>
      </c>
      <c r="S158">
        <v>118</v>
      </c>
      <c r="Y158" s="62" t="str">
        <f t="shared" si="20"/>
        <v/>
      </c>
      <c r="Z158" s="62" t="str">
        <f t="shared" si="21"/>
        <v/>
      </c>
    </row>
    <row r="159" spans="10:26" x14ac:dyDescent="0.2">
      <c r="J159">
        <v>119</v>
      </c>
      <c r="P159" s="61" t="str">
        <f t="shared" si="18"/>
        <v/>
      </c>
      <c r="Q159" s="61" t="str">
        <f t="shared" si="19"/>
        <v/>
      </c>
      <c r="S159">
        <v>119</v>
      </c>
      <c r="Y159" s="62" t="str">
        <f t="shared" si="20"/>
        <v/>
      </c>
      <c r="Z159" s="62" t="str">
        <f t="shared" si="21"/>
        <v/>
      </c>
    </row>
    <row r="160" spans="10:26" x14ac:dyDescent="0.2">
      <c r="J160">
        <v>120</v>
      </c>
      <c r="P160" s="61" t="str">
        <f t="shared" si="18"/>
        <v/>
      </c>
      <c r="Q160" s="61" t="str">
        <f t="shared" si="19"/>
        <v/>
      </c>
      <c r="S160">
        <v>120</v>
      </c>
      <c r="Y160" s="62" t="str">
        <f t="shared" si="20"/>
        <v/>
      </c>
      <c r="Z160" s="62" t="str">
        <f t="shared" si="21"/>
        <v/>
      </c>
    </row>
    <row r="161" spans="10:26" x14ac:dyDescent="0.2">
      <c r="J161">
        <v>121</v>
      </c>
      <c r="P161" s="61" t="str">
        <f t="shared" si="18"/>
        <v/>
      </c>
      <c r="Q161" s="61" t="str">
        <f t="shared" si="19"/>
        <v/>
      </c>
      <c r="S161">
        <v>121</v>
      </c>
      <c r="Y161" s="62" t="str">
        <f t="shared" si="20"/>
        <v/>
      </c>
      <c r="Z161" s="62" t="str">
        <f t="shared" si="21"/>
        <v/>
      </c>
    </row>
    <row r="162" spans="10:26" x14ac:dyDescent="0.2">
      <c r="J162">
        <v>122</v>
      </c>
      <c r="P162" s="61" t="str">
        <f t="shared" si="18"/>
        <v/>
      </c>
      <c r="Q162" s="61" t="str">
        <f t="shared" si="19"/>
        <v/>
      </c>
      <c r="S162">
        <v>122</v>
      </c>
      <c r="Y162" s="62" t="str">
        <f t="shared" si="20"/>
        <v/>
      </c>
      <c r="Z162" s="62" t="str">
        <f t="shared" si="21"/>
        <v/>
      </c>
    </row>
    <row r="163" spans="10:26" x14ac:dyDescent="0.2">
      <c r="J163">
        <v>123</v>
      </c>
      <c r="P163" s="61" t="str">
        <f t="shared" si="18"/>
        <v/>
      </c>
      <c r="Q163" s="61" t="str">
        <f t="shared" si="19"/>
        <v/>
      </c>
      <c r="S163">
        <v>123</v>
      </c>
      <c r="Y163" s="62" t="str">
        <f t="shared" si="20"/>
        <v/>
      </c>
      <c r="Z163" s="62" t="str">
        <f t="shared" si="21"/>
        <v/>
      </c>
    </row>
    <row r="164" spans="10:26" x14ac:dyDescent="0.2">
      <c r="J164">
        <v>124</v>
      </c>
      <c r="P164" s="61" t="str">
        <f t="shared" si="18"/>
        <v/>
      </c>
      <c r="Q164" s="61" t="str">
        <f t="shared" si="19"/>
        <v/>
      </c>
      <c r="S164">
        <v>124</v>
      </c>
      <c r="Y164" s="62" t="str">
        <f t="shared" si="20"/>
        <v/>
      </c>
      <c r="Z164" s="62" t="str">
        <f t="shared" si="21"/>
        <v/>
      </c>
    </row>
    <row r="165" spans="10:26" x14ac:dyDescent="0.2">
      <c r="J165">
        <v>125</v>
      </c>
      <c r="P165" s="61" t="str">
        <f t="shared" si="18"/>
        <v/>
      </c>
      <c r="Q165" s="61" t="str">
        <f t="shared" si="19"/>
        <v/>
      </c>
      <c r="S165">
        <v>125</v>
      </c>
      <c r="Y165" s="62" t="str">
        <f t="shared" si="20"/>
        <v/>
      </c>
      <c r="Z165" s="62" t="str">
        <f t="shared" si="21"/>
        <v/>
      </c>
    </row>
    <row r="166" spans="10:26" x14ac:dyDescent="0.2">
      <c r="J166">
        <v>126</v>
      </c>
      <c r="P166" s="61" t="str">
        <f t="shared" si="18"/>
        <v/>
      </c>
      <c r="Q166" s="61" t="str">
        <f t="shared" si="19"/>
        <v/>
      </c>
      <c r="S166">
        <v>126</v>
      </c>
      <c r="Y166" s="62" t="str">
        <f t="shared" si="20"/>
        <v/>
      </c>
      <c r="Z166" s="62" t="str">
        <f t="shared" si="21"/>
        <v/>
      </c>
    </row>
    <row r="167" spans="10:26" x14ac:dyDescent="0.2">
      <c r="J167">
        <v>127</v>
      </c>
      <c r="P167" s="61" t="str">
        <f t="shared" si="18"/>
        <v/>
      </c>
      <c r="Q167" s="61" t="str">
        <f t="shared" si="19"/>
        <v/>
      </c>
      <c r="S167">
        <v>127</v>
      </c>
      <c r="Y167" s="62" t="str">
        <f t="shared" si="20"/>
        <v/>
      </c>
      <c r="Z167" s="62" t="str">
        <f t="shared" si="21"/>
        <v/>
      </c>
    </row>
    <row r="168" spans="10:26" x14ac:dyDescent="0.2">
      <c r="J168">
        <v>128</v>
      </c>
      <c r="P168" s="61" t="str">
        <f t="shared" si="18"/>
        <v/>
      </c>
      <c r="Q168" s="61" t="str">
        <f t="shared" si="19"/>
        <v/>
      </c>
      <c r="S168">
        <v>128</v>
      </c>
      <c r="Y168" s="62" t="str">
        <f t="shared" si="20"/>
        <v/>
      </c>
      <c r="Z168" s="62" t="str">
        <f t="shared" si="21"/>
        <v/>
      </c>
    </row>
    <row r="169" spans="10:26" x14ac:dyDescent="0.2">
      <c r="J169">
        <v>129</v>
      </c>
      <c r="P169" s="61" t="str">
        <f t="shared" ref="P169:P232" si="22">IF(K169=$C$8,ROW(),"")</f>
        <v/>
      </c>
      <c r="Q169" s="61" t="str">
        <f t="shared" ref="Q169:Q232" si="23">IF(K169=$C$10,ROW(),"")</f>
        <v/>
      </c>
      <c r="S169">
        <v>129</v>
      </c>
      <c r="Y169" s="62" t="str">
        <f t="shared" si="20"/>
        <v/>
      </c>
      <c r="Z169" s="62" t="str">
        <f t="shared" si="21"/>
        <v/>
      </c>
    </row>
    <row r="170" spans="10:26" x14ac:dyDescent="0.2">
      <c r="J170">
        <v>130</v>
      </c>
      <c r="P170" s="61" t="str">
        <f t="shared" si="22"/>
        <v/>
      </c>
      <c r="Q170" s="61" t="str">
        <f t="shared" si="23"/>
        <v/>
      </c>
      <c r="S170">
        <v>130</v>
      </c>
      <c r="Y170" s="62" t="str">
        <f t="shared" ref="Y170:Y206" si="24">IF(T170=$C$8,ROW(),"")</f>
        <v/>
      </c>
      <c r="Z170" s="62" t="str">
        <f t="shared" ref="Z170:Z206" si="25">IF(T170=$C$10,ROW(),"")</f>
        <v/>
      </c>
    </row>
    <row r="171" spans="10:26" x14ac:dyDescent="0.2">
      <c r="J171">
        <v>131</v>
      </c>
      <c r="P171" s="61" t="str">
        <f t="shared" si="22"/>
        <v/>
      </c>
      <c r="Q171" s="61" t="str">
        <f t="shared" si="23"/>
        <v/>
      </c>
      <c r="S171">
        <v>131</v>
      </c>
      <c r="Y171" s="62" t="str">
        <f t="shared" si="24"/>
        <v/>
      </c>
      <c r="Z171" s="62" t="str">
        <f t="shared" si="25"/>
        <v/>
      </c>
    </row>
    <row r="172" spans="10:26" x14ac:dyDescent="0.2">
      <c r="J172">
        <v>132</v>
      </c>
      <c r="P172" s="61" t="str">
        <f t="shared" si="22"/>
        <v/>
      </c>
      <c r="Q172" s="61" t="str">
        <f t="shared" si="23"/>
        <v/>
      </c>
      <c r="S172">
        <v>132</v>
      </c>
      <c r="Y172" s="62" t="str">
        <f t="shared" si="24"/>
        <v/>
      </c>
      <c r="Z172" s="62" t="str">
        <f t="shared" si="25"/>
        <v/>
      </c>
    </row>
    <row r="173" spans="10:26" x14ac:dyDescent="0.2">
      <c r="J173">
        <v>133</v>
      </c>
      <c r="P173" s="61" t="str">
        <f t="shared" si="22"/>
        <v/>
      </c>
      <c r="Q173" s="61" t="str">
        <f t="shared" si="23"/>
        <v/>
      </c>
      <c r="S173">
        <v>133</v>
      </c>
      <c r="Y173" s="62" t="str">
        <f t="shared" si="24"/>
        <v/>
      </c>
      <c r="Z173" s="62" t="str">
        <f t="shared" si="25"/>
        <v/>
      </c>
    </row>
    <row r="174" spans="10:26" x14ac:dyDescent="0.2">
      <c r="J174">
        <v>134</v>
      </c>
      <c r="P174" s="61" t="str">
        <f t="shared" si="22"/>
        <v/>
      </c>
      <c r="Q174" s="61" t="str">
        <f t="shared" si="23"/>
        <v/>
      </c>
      <c r="S174">
        <v>134</v>
      </c>
      <c r="Y174" s="62" t="str">
        <f t="shared" si="24"/>
        <v/>
      </c>
      <c r="Z174" s="62" t="str">
        <f t="shared" si="25"/>
        <v/>
      </c>
    </row>
    <row r="175" spans="10:26" x14ac:dyDescent="0.2">
      <c r="J175">
        <v>135</v>
      </c>
      <c r="P175" s="61" t="str">
        <f t="shared" si="22"/>
        <v/>
      </c>
      <c r="Q175" s="61" t="str">
        <f t="shared" si="23"/>
        <v/>
      </c>
      <c r="S175">
        <v>135</v>
      </c>
      <c r="Y175" s="62" t="str">
        <f t="shared" si="24"/>
        <v/>
      </c>
      <c r="Z175" s="62" t="str">
        <f t="shared" si="25"/>
        <v/>
      </c>
    </row>
    <row r="176" spans="10:26" x14ac:dyDescent="0.2">
      <c r="J176">
        <v>136</v>
      </c>
      <c r="P176" s="61" t="str">
        <f t="shared" si="22"/>
        <v/>
      </c>
      <c r="Q176" s="61" t="str">
        <f t="shared" si="23"/>
        <v/>
      </c>
      <c r="S176">
        <v>136</v>
      </c>
      <c r="Y176" s="62" t="str">
        <f t="shared" si="24"/>
        <v/>
      </c>
      <c r="Z176" s="62" t="str">
        <f t="shared" si="25"/>
        <v/>
      </c>
    </row>
    <row r="177" spans="10:26" x14ac:dyDescent="0.2">
      <c r="J177">
        <v>137</v>
      </c>
      <c r="P177" s="61" t="str">
        <f t="shared" si="22"/>
        <v/>
      </c>
      <c r="Q177" s="61" t="str">
        <f t="shared" si="23"/>
        <v/>
      </c>
      <c r="S177">
        <v>137</v>
      </c>
      <c r="Y177" s="62" t="str">
        <f t="shared" si="24"/>
        <v/>
      </c>
      <c r="Z177" s="62" t="str">
        <f t="shared" si="25"/>
        <v/>
      </c>
    </row>
    <row r="178" spans="10:26" x14ac:dyDescent="0.2">
      <c r="J178">
        <v>138</v>
      </c>
      <c r="P178" s="61" t="str">
        <f t="shared" si="22"/>
        <v/>
      </c>
      <c r="Q178" s="61" t="str">
        <f t="shared" si="23"/>
        <v/>
      </c>
      <c r="S178">
        <v>138</v>
      </c>
      <c r="Y178" s="62" t="str">
        <f t="shared" si="24"/>
        <v/>
      </c>
      <c r="Z178" s="62" t="str">
        <f t="shared" si="25"/>
        <v/>
      </c>
    </row>
    <row r="179" spans="10:26" x14ac:dyDescent="0.2">
      <c r="J179">
        <v>139</v>
      </c>
      <c r="P179" s="61" t="str">
        <f t="shared" si="22"/>
        <v/>
      </c>
      <c r="Q179" s="61" t="str">
        <f t="shared" si="23"/>
        <v/>
      </c>
      <c r="S179">
        <v>139</v>
      </c>
      <c r="Y179" s="62" t="str">
        <f t="shared" si="24"/>
        <v/>
      </c>
      <c r="Z179" s="62" t="str">
        <f t="shared" si="25"/>
        <v/>
      </c>
    </row>
    <row r="180" spans="10:26" x14ac:dyDescent="0.2">
      <c r="J180">
        <v>140</v>
      </c>
      <c r="P180" s="61" t="str">
        <f t="shared" si="22"/>
        <v/>
      </c>
      <c r="Q180" s="61" t="str">
        <f t="shared" si="23"/>
        <v/>
      </c>
      <c r="S180">
        <v>140</v>
      </c>
      <c r="Y180" s="62" t="str">
        <f t="shared" si="24"/>
        <v/>
      </c>
      <c r="Z180" s="62" t="str">
        <f t="shared" si="25"/>
        <v/>
      </c>
    </row>
    <row r="181" spans="10:26" x14ac:dyDescent="0.2">
      <c r="J181">
        <v>141</v>
      </c>
      <c r="P181" s="61" t="str">
        <f t="shared" si="22"/>
        <v/>
      </c>
      <c r="Q181" s="61" t="str">
        <f t="shared" si="23"/>
        <v/>
      </c>
      <c r="S181">
        <v>141</v>
      </c>
      <c r="Y181" s="62" t="str">
        <f t="shared" si="24"/>
        <v/>
      </c>
      <c r="Z181" s="62" t="str">
        <f t="shared" si="25"/>
        <v/>
      </c>
    </row>
    <row r="182" spans="10:26" x14ac:dyDescent="0.2">
      <c r="J182">
        <v>142</v>
      </c>
      <c r="P182" s="61" t="str">
        <f t="shared" si="22"/>
        <v/>
      </c>
      <c r="Q182" s="61" t="str">
        <f t="shared" si="23"/>
        <v/>
      </c>
      <c r="S182">
        <v>142</v>
      </c>
      <c r="Y182" s="62" t="str">
        <f t="shared" si="24"/>
        <v/>
      </c>
      <c r="Z182" s="62" t="str">
        <f t="shared" si="25"/>
        <v/>
      </c>
    </row>
    <row r="183" spans="10:26" x14ac:dyDescent="0.2">
      <c r="J183">
        <v>143</v>
      </c>
      <c r="P183" s="61" t="str">
        <f t="shared" si="22"/>
        <v/>
      </c>
      <c r="Q183" s="61" t="str">
        <f t="shared" si="23"/>
        <v/>
      </c>
      <c r="S183">
        <v>143</v>
      </c>
      <c r="Y183" s="62" t="str">
        <f t="shared" si="24"/>
        <v/>
      </c>
      <c r="Z183" s="62" t="str">
        <f t="shared" si="25"/>
        <v/>
      </c>
    </row>
    <row r="184" spans="10:26" x14ac:dyDescent="0.2">
      <c r="J184">
        <v>144</v>
      </c>
      <c r="P184" s="61" t="str">
        <f t="shared" si="22"/>
        <v/>
      </c>
      <c r="Q184" s="61" t="str">
        <f t="shared" si="23"/>
        <v/>
      </c>
      <c r="S184">
        <v>144</v>
      </c>
      <c r="Y184" s="62" t="str">
        <f t="shared" si="24"/>
        <v/>
      </c>
      <c r="Z184" s="62" t="str">
        <f t="shared" si="25"/>
        <v/>
      </c>
    </row>
    <row r="185" spans="10:26" x14ac:dyDescent="0.2">
      <c r="J185">
        <v>145</v>
      </c>
      <c r="P185" s="61" t="str">
        <f t="shared" si="22"/>
        <v/>
      </c>
      <c r="Q185" s="61" t="str">
        <f t="shared" si="23"/>
        <v/>
      </c>
      <c r="S185">
        <v>145</v>
      </c>
      <c r="Y185" s="62" t="str">
        <f t="shared" si="24"/>
        <v/>
      </c>
      <c r="Z185" s="62" t="str">
        <f t="shared" si="25"/>
        <v/>
      </c>
    </row>
    <row r="186" spans="10:26" x14ac:dyDescent="0.2">
      <c r="J186">
        <v>146</v>
      </c>
      <c r="P186" s="61" t="str">
        <f t="shared" si="22"/>
        <v/>
      </c>
      <c r="Q186" s="61" t="str">
        <f t="shared" si="23"/>
        <v/>
      </c>
      <c r="S186">
        <v>146</v>
      </c>
      <c r="Y186" s="62" t="str">
        <f t="shared" si="24"/>
        <v/>
      </c>
      <c r="Z186" s="62" t="str">
        <f t="shared" si="25"/>
        <v/>
      </c>
    </row>
    <row r="187" spans="10:26" x14ac:dyDescent="0.2">
      <c r="J187">
        <v>147</v>
      </c>
      <c r="P187" s="61" t="str">
        <f t="shared" si="22"/>
        <v/>
      </c>
      <c r="Q187" s="61" t="str">
        <f t="shared" si="23"/>
        <v/>
      </c>
      <c r="S187">
        <v>147</v>
      </c>
      <c r="Y187" s="62" t="str">
        <f t="shared" si="24"/>
        <v/>
      </c>
      <c r="Z187" s="62" t="str">
        <f t="shared" si="25"/>
        <v/>
      </c>
    </row>
    <row r="188" spans="10:26" x14ac:dyDescent="0.2">
      <c r="J188">
        <v>148</v>
      </c>
      <c r="P188" s="61" t="str">
        <f t="shared" si="22"/>
        <v/>
      </c>
      <c r="Q188" s="61" t="str">
        <f t="shared" si="23"/>
        <v/>
      </c>
      <c r="S188">
        <v>148</v>
      </c>
      <c r="Y188" s="62" t="str">
        <f t="shared" si="24"/>
        <v/>
      </c>
      <c r="Z188" s="62" t="str">
        <f t="shared" si="25"/>
        <v/>
      </c>
    </row>
    <row r="189" spans="10:26" x14ac:dyDescent="0.2">
      <c r="J189">
        <v>149</v>
      </c>
      <c r="P189" s="61" t="str">
        <f t="shared" si="22"/>
        <v/>
      </c>
      <c r="Q189" s="61" t="str">
        <f t="shared" si="23"/>
        <v/>
      </c>
      <c r="S189">
        <v>149</v>
      </c>
      <c r="Y189" s="62" t="str">
        <f t="shared" si="24"/>
        <v/>
      </c>
      <c r="Z189" s="62" t="str">
        <f t="shared" si="25"/>
        <v/>
      </c>
    </row>
    <row r="190" spans="10:26" x14ac:dyDescent="0.2">
      <c r="J190">
        <v>150</v>
      </c>
      <c r="P190" s="61" t="str">
        <f t="shared" si="22"/>
        <v/>
      </c>
      <c r="Q190" s="61" t="str">
        <f t="shared" si="23"/>
        <v/>
      </c>
      <c r="S190">
        <v>150</v>
      </c>
      <c r="Y190" s="62" t="str">
        <f t="shared" si="24"/>
        <v/>
      </c>
      <c r="Z190" s="62" t="str">
        <f t="shared" si="25"/>
        <v/>
      </c>
    </row>
    <row r="191" spans="10:26" x14ac:dyDescent="0.2">
      <c r="J191">
        <v>151</v>
      </c>
      <c r="P191" s="61" t="str">
        <f t="shared" si="22"/>
        <v/>
      </c>
      <c r="Q191" s="61" t="str">
        <f t="shared" si="23"/>
        <v/>
      </c>
      <c r="S191">
        <v>151</v>
      </c>
      <c r="Y191" s="62" t="str">
        <f t="shared" si="24"/>
        <v/>
      </c>
      <c r="Z191" s="62" t="str">
        <f t="shared" si="25"/>
        <v/>
      </c>
    </row>
    <row r="192" spans="10:26" x14ac:dyDescent="0.2">
      <c r="J192">
        <v>152</v>
      </c>
      <c r="P192" s="61" t="str">
        <f t="shared" si="22"/>
        <v/>
      </c>
      <c r="Q192" s="61" t="str">
        <f t="shared" si="23"/>
        <v/>
      </c>
      <c r="S192">
        <v>152</v>
      </c>
      <c r="Y192" s="62" t="str">
        <f t="shared" si="24"/>
        <v/>
      </c>
      <c r="Z192" s="62" t="str">
        <f t="shared" si="25"/>
        <v/>
      </c>
    </row>
    <row r="193" spans="10:26" x14ac:dyDescent="0.2">
      <c r="J193">
        <v>153</v>
      </c>
      <c r="P193" s="61" t="str">
        <f t="shared" si="22"/>
        <v/>
      </c>
      <c r="Q193" s="61" t="str">
        <f t="shared" si="23"/>
        <v/>
      </c>
      <c r="S193">
        <v>153</v>
      </c>
      <c r="Y193" s="62" t="str">
        <f t="shared" si="24"/>
        <v/>
      </c>
      <c r="Z193" s="62" t="str">
        <f t="shared" si="25"/>
        <v/>
      </c>
    </row>
    <row r="194" spans="10:26" x14ac:dyDescent="0.2">
      <c r="J194">
        <v>154</v>
      </c>
      <c r="P194" s="61" t="str">
        <f t="shared" si="22"/>
        <v/>
      </c>
      <c r="Q194" s="61" t="str">
        <f t="shared" si="23"/>
        <v/>
      </c>
      <c r="S194">
        <v>154</v>
      </c>
      <c r="Y194" s="62" t="str">
        <f t="shared" si="24"/>
        <v/>
      </c>
      <c r="Z194" s="62" t="str">
        <f t="shared" si="25"/>
        <v/>
      </c>
    </row>
    <row r="195" spans="10:26" x14ac:dyDescent="0.2">
      <c r="J195">
        <v>155</v>
      </c>
      <c r="P195" s="61" t="str">
        <f t="shared" si="22"/>
        <v/>
      </c>
      <c r="Q195" s="61" t="str">
        <f t="shared" si="23"/>
        <v/>
      </c>
      <c r="S195">
        <v>155</v>
      </c>
      <c r="Y195" s="62" t="str">
        <f t="shared" si="24"/>
        <v/>
      </c>
      <c r="Z195" s="62" t="str">
        <f t="shared" si="25"/>
        <v/>
      </c>
    </row>
    <row r="196" spans="10:26" x14ac:dyDescent="0.2">
      <c r="J196">
        <v>156</v>
      </c>
      <c r="P196" s="61" t="str">
        <f t="shared" si="22"/>
        <v/>
      </c>
      <c r="Q196" s="61" t="str">
        <f t="shared" si="23"/>
        <v/>
      </c>
      <c r="S196">
        <v>156</v>
      </c>
      <c r="Y196" s="62" t="str">
        <f t="shared" si="24"/>
        <v/>
      </c>
      <c r="Z196" s="62" t="str">
        <f t="shared" si="25"/>
        <v/>
      </c>
    </row>
    <row r="197" spans="10:26" x14ac:dyDescent="0.2">
      <c r="J197">
        <v>157</v>
      </c>
      <c r="P197" s="61" t="str">
        <f t="shared" si="22"/>
        <v/>
      </c>
      <c r="Q197" s="61" t="str">
        <f t="shared" si="23"/>
        <v/>
      </c>
      <c r="S197">
        <v>157</v>
      </c>
      <c r="Y197" s="62" t="str">
        <f t="shared" si="24"/>
        <v/>
      </c>
      <c r="Z197" s="62" t="str">
        <f t="shared" si="25"/>
        <v/>
      </c>
    </row>
    <row r="198" spans="10:26" x14ac:dyDescent="0.2">
      <c r="J198">
        <v>158</v>
      </c>
      <c r="P198" s="61" t="str">
        <f t="shared" si="22"/>
        <v/>
      </c>
      <c r="Q198" s="61" t="str">
        <f t="shared" si="23"/>
        <v/>
      </c>
      <c r="S198">
        <v>158</v>
      </c>
      <c r="Y198" s="62" t="str">
        <f t="shared" si="24"/>
        <v/>
      </c>
      <c r="Z198" s="62" t="str">
        <f t="shared" si="25"/>
        <v/>
      </c>
    </row>
    <row r="199" spans="10:26" x14ac:dyDescent="0.2">
      <c r="J199">
        <v>159</v>
      </c>
      <c r="P199" s="61" t="str">
        <f t="shared" si="22"/>
        <v/>
      </c>
      <c r="Q199" s="61" t="str">
        <f t="shared" si="23"/>
        <v/>
      </c>
      <c r="S199">
        <v>159</v>
      </c>
      <c r="Y199" s="62" t="str">
        <f t="shared" si="24"/>
        <v/>
      </c>
      <c r="Z199" s="62" t="str">
        <f t="shared" si="25"/>
        <v/>
      </c>
    </row>
    <row r="200" spans="10:26" x14ac:dyDescent="0.2">
      <c r="J200">
        <v>160</v>
      </c>
      <c r="P200" s="61" t="str">
        <f t="shared" si="22"/>
        <v/>
      </c>
      <c r="Q200" s="61" t="str">
        <f t="shared" si="23"/>
        <v/>
      </c>
      <c r="S200">
        <v>160</v>
      </c>
      <c r="Y200" s="62" t="str">
        <f t="shared" si="24"/>
        <v/>
      </c>
      <c r="Z200" s="62" t="str">
        <f t="shared" si="25"/>
        <v/>
      </c>
    </row>
    <row r="201" spans="10:26" x14ac:dyDescent="0.2">
      <c r="J201">
        <v>161</v>
      </c>
      <c r="P201" s="61" t="str">
        <f t="shared" si="22"/>
        <v/>
      </c>
      <c r="Q201" s="61" t="str">
        <f t="shared" si="23"/>
        <v/>
      </c>
      <c r="S201">
        <v>161</v>
      </c>
      <c r="Y201" s="62" t="str">
        <f t="shared" si="24"/>
        <v/>
      </c>
      <c r="Z201" s="62" t="str">
        <f t="shared" si="25"/>
        <v/>
      </c>
    </row>
    <row r="202" spans="10:26" x14ac:dyDescent="0.2">
      <c r="J202">
        <v>162</v>
      </c>
      <c r="P202" s="61" t="str">
        <f t="shared" si="22"/>
        <v/>
      </c>
      <c r="Q202" s="61" t="str">
        <f t="shared" si="23"/>
        <v/>
      </c>
      <c r="S202">
        <v>162</v>
      </c>
      <c r="Y202" s="62" t="str">
        <f t="shared" si="24"/>
        <v/>
      </c>
      <c r="Z202" s="62" t="str">
        <f t="shared" si="25"/>
        <v/>
      </c>
    </row>
    <row r="203" spans="10:26" x14ac:dyDescent="0.2">
      <c r="J203">
        <v>163</v>
      </c>
      <c r="P203" s="61" t="str">
        <f t="shared" si="22"/>
        <v/>
      </c>
      <c r="Q203" s="61" t="str">
        <f t="shared" si="23"/>
        <v/>
      </c>
      <c r="S203">
        <v>163</v>
      </c>
      <c r="Y203" s="62" t="str">
        <f t="shared" si="24"/>
        <v/>
      </c>
      <c r="Z203" s="62" t="str">
        <f t="shared" si="25"/>
        <v/>
      </c>
    </row>
    <row r="204" spans="10:26" x14ac:dyDescent="0.2">
      <c r="J204">
        <v>164</v>
      </c>
      <c r="P204" s="61" t="str">
        <f t="shared" si="22"/>
        <v/>
      </c>
      <c r="Q204" s="61" t="str">
        <f t="shared" si="23"/>
        <v/>
      </c>
      <c r="S204">
        <v>164</v>
      </c>
      <c r="Y204" s="62" t="str">
        <f t="shared" si="24"/>
        <v/>
      </c>
      <c r="Z204" s="62" t="str">
        <f t="shared" si="25"/>
        <v/>
      </c>
    </row>
    <row r="205" spans="10:26" x14ac:dyDescent="0.2">
      <c r="J205">
        <v>165</v>
      </c>
      <c r="P205" s="61" t="str">
        <f t="shared" si="22"/>
        <v/>
      </c>
      <c r="Q205" s="61" t="str">
        <f t="shared" si="23"/>
        <v/>
      </c>
      <c r="S205">
        <v>165</v>
      </c>
      <c r="Y205" s="62" t="str">
        <f t="shared" si="24"/>
        <v/>
      </c>
      <c r="Z205" s="62" t="str">
        <f t="shared" si="25"/>
        <v/>
      </c>
    </row>
    <row r="206" spans="10:26" x14ac:dyDescent="0.2">
      <c r="J206">
        <v>166</v>
      </c>
      <c r="P206" s="61" t="str">
        <f t="shared" si="22"/>
        <v/>
      </c>
      <c r="Q206" s="61" t="str">
        <f t="shared" si="23"/>
        <v/>
      </c>
      <c r="S206">
        <v>166</v>
      </c>
      <c r="Y206" s="62" t="str">
        <f t="shared" si="24"/>
        <v/>
      </c>
      <c r="Z206" s="62" t="str">
        <f t="shared" si="25"/>
        <v/>
      </c>
    </row>
    <row r="207" spans="10:26" x14ac:dyDescent="0.2">
      <c r="J207">
        <v>167</v>
      </c>
      <c r="P207" s="61" t="str">
        <f t="shared" si="22"/>
        <v/>
      </c>
      <c r="Q207" s="61" t="str">
        <f t="shared" si="23"/>
        <v/>
      </c>
    </row>
    <row r="208" spans="10:26" x14ac:dyDescent="0.2">
      <c r="J208">
        <v>168</v>
      </c>
      <c r="P208" s="61" t="str">
        <f t="shared" si="22"/>
        <v/>
      </c>
      <c r="Q208" s="61" t="str">
        <f t="shared" si="23"/>
        <v/>
      </c>
    </row>
    <row r="209" spans="10:17" x14ac:dyDescent="0.2">
      <c r="J209">
        <v>169</v>
      </c>
      <c r="P209" s="61" t="str">
        <f t="shared" si="22"/>
        <v/>
      </c>
      <c r="Q209" s="61" t="str">
        <f t="shared" si="23"/>
        <v/>
      </c>
    </row>
    <row r="210" spans="10:17" x14ac:dyDescent="0.2">
      <c r="J210">
        <v>170</v>
      </c>
      <c r="P210" s="61" t="str">
        <f t="shared" si="22"/>
        <v/>
      </c>
      <c r="Q210" s="61" t="str">
        <f t="shared" si="23"/>
        <v/>
      </c>
    </row>
    <row r="211" spans="10:17" x14ac:dyDescent="0.2">
      <c r="J211">
        <v>171</v>
      </c>
      <c r="P211" s="61" t="str">
        <f t="shared" si="22"/>
        <v/>
      </c>
      <c r="Q211" s="61" t="str">
        <f t="shared" si="23"/>
        <v/>
      </c>
    </row>
    <row r="212" spans="10:17" x14ac:dyDescent="0.2">
      <c r="J212">
        <v>172</v>
      </c>
      <c r="P212" s="61" t="str">
        <f t="shared" si="22"/>
        <v/>
      </c>
      <c r="Q212" s="61" t="str">
        <f t="shared" si="23"/>
        <v/>
      </c>
    </row>
    <row r="213" spans="10:17" x14ac:dyDescent="0.2">
      <c r="J213">
        <v>173</v>
      </c>
      <c r="P213" s="61" t="str">
        <f t="shared" si="22"/>
        <v/>
      </c>
      <c r="Q213" s="61" t="str">
        <f t="shared" si="23"/>
        <v/>
      </c>
    </row>
    <row r="214" spans="10:17" x14ac:dyDescent="0.2">
      <c r="J214">
        <v>174</v>
      </c>
      <c r="P214" s="61" t="str">
        <f t="shared" si="22"/>
        <v/>
      </c>
      <c r="Q214" s="61" t="str">
        <f t="shared" si="23"/>
        <v/>
      </c>
    </row>
    <row r="215" spans="10:17" x14ac:dyDescent="0.2">
      <c r="J215">
        <v>175</v>
      </c>
      <c r="P215" s="61" t="str">
        <f t="shared" si="22"/>
        <v/>
      </c>
      <c r="Q215" s="61" t="str">
        <f t="shared" si="23"/>
        <v/>
      </c>
    </row>
    <row r="216" spans="10:17" x14ac:dyDescent="0.2">
      <c r="J216">
        <v>176</v>
      </c>
      <c r="P216" s="61" t="str">
        <f t="shared" si="22"/>
        <v/>
      </c>
      <c r="Q216" s="61" t="str">
        <f t="shared" si="23"/>
        <v/>
      </c>
    </row>
    <row r="217" spans="10:17" x14ac:dyDescent="0.2">
      <c r="J217">
        <v>177</v>
      </c>
      <c r="P217" s="61" t="str">
        <f t="shared" si="22"/>
        <v/>
      </c>
      <c r="Q217" s="61" t="str">
        <f t="shared" si="23"/>
        <v/>
      </c>
    </row>
    <row r="218" spans="10:17" x14ac:dyDescent="0.2">
      <c r="J218">
        <v>178</v>
      </c>
      <c r="P218" s="61" t="str">
        <f t="shared" si="22"/>
        <v/>
      </c>
      <c r="Q218" s="61" t="str">
        <f t="shared" si="23"/>
        <v/>
      </c>
    </row>
    <row r="219" spans="10:17" x14ac:dyDescent="0.2">
      <c r="J219">
        <v>179</v>
      </c>
      <c r="P219" s="61" t="str">
        <f t="shared" si="22"/>
        <v/>
      </c>
      <c r="Q219" s="61" t="str">
        <f t="shared" si="23"/>
        <v/>
      </c>
    </row>
    <row r="220" spans="10:17" x14ac:dyDescent="0.2">
      <c r="J220">
        <v>180</v>
      </c>
      <c r="P220" s="61" t="str">
        <f t="shared" si="22"/>
        <v/>
      </c>
      <c r="Q220" s="61" t="str">
        <f t="shared" si="23"/>
        <v/>
      </c>
    </row>
    <row r="221" spans="10:17" x14ac:dyDescent="0.2">
      <c r="J221">
        <v>181</v>
      </c>
      <c r="P221" s="61" t="str">
        <f t="shared" si="22"/>
        <v/>
      </c>
      <c r="Q221" s="61" t="str">
        <f t="shared" si="23"/>
        <v/>
      </c>
    </row>
    <row r="222" spans="10:17" x14ac:dyDescent="0.2">
      <c r="J222">
        <v>182</v>
      </c>
      <c r="P222" s="61" t="str">
        <f t="shared" si="22"/>
        <v/>
      </c>
      <c r="Q222" s="61" t="str">
        <f t="shared" si="23"/>
        <v/>
      </c>
    </row>
    <row r="223" spans="10:17" x14ac:dyDescent="0.2">
      <c r="J223">
        <v>183</v>
      </c>
      <c r="P223" s="61" t="str">
        <f t="shared" si="22"/>
        <v/>
      </c>
      <c r="Q223" s="61" t="str">
        <f t="shared" si="23"/>
        <v/>
      </c>
    </row>
    <row r="224" spans="10:17" x14ac:dyDescent="0.2">
      <c r="J224">
        <v>184</v>
      </c>
      <c r="P224" s="61" t="str">
        <f t="shared" si="22"/>
        <v/>
      </c>
      <c r="Q224" s="61" t="str">
        <f t="shared" si="23"/>
        <v/>
      </c>
    </row>
    <row r="225" spans="10:17" x14ac:dyDescent="0.2">
      <c r="J225">
        <v>185</v>
      </c>
      <c r="P225" s="61" t="str">
        <f t="shared" si="22"/>
        <v/>
      </c>
      <c r="Q225" s="61" t="str">
        <f t="shared" si="23"/>
        <v/>
      </c>
    </row>
    <row r="226" spans="10:17" x14ac:dyDescent="0.2">
      <c r="J226">
        <v>186</v>
      </c>
      <c r="P226" s="61" t="str">
        <f t="shared" si="22"/>
        <v/>
      </c>
      <c r="Q226" s="61" t="str">
        <f t="shared" si="23"/>
        <v/>
      </c>
    </row>
    <row r="227" spans="10:17" x14ac:dyDescent="0.2">
      <c r="J227">
        <v>187</v>
      </c>
      <c r="P227" s="61" t="str">
        <f t="shared" si="22"/>
        <v/>
      </c>
      <c r="Q227" s="61" t="str">
        <f t="shared" si="23"/>
        <v/>
      </c>
    </row>
    <row r="228" spans="10:17" x14ac:dyDescent="0.2">
      <c r="J228">
        <v>188</v>
      </c>
      <c r="P228" s="61" t="str">
        <f t="shared" si="22"/>
        <v/>
      </c>
      <c r="Q228" s="61" t="str">
        <f t="shared" si="23"/>
        <v/>
      </c>
    </row>
    <row r="229" spans="10:17" x14ac:dyDescent="0.2">
      <c r="J229">
        <v>189</v>
      </c>
      <c r="P229" s="61" t="str">
        <f t="shared" si="22"/>
        <v/>
      </c>
      <c r="Q229" s="61" t="str">
        <f t="shared" si="23"/>
        <v/>
      </c>
    </row>
    <row r="230" spans="10:17" x14ac:dyDescent="0.2">
      <c r="J230">
        <v>190</v>
      </c>
      <c r="P230" s="61" t="str">
        <f t="shared" si="22"/>
        <v/>
      </c>
      <c r="Q230" s="61" t="str">
        <f t="shared" si="23"/>
        <v/>
      </c>
    </row>
    <row r="231" spans="10:17" x14ac:dyDescent="0.2">
      <c r="J231">
        <v>191</v>
      </c>
      <c r="P231" s="61" t="str">
        <f t="shared" si="22"/>
        <v/>
      </c>
      <c r="Q231" s="61" t="str">
        <f t="shared" si="23"/>
        <v/>
      </c>
    </row>
    <row r="232" spans="10:17" x14ac:dyDescent="0.2">
      <c r="J232">
        <v>192</v>
      </c>
      <c r="P232" s="61" t="str">
        <f t="shared" si="22"/>
        <v/>
      </c>
      <c r="Q232" s="61" t="str">
        <f t="shared" si="23"/>
        <v/>
      </c>
    </row>
    <row r="233" spans="10:17" x14ac:dyDescent="0.2">
      <c r="J233">
        <v>193</v>
      </c>
      <c r="P233" s="61" t="str">
        <f t="shared" ref="P233:P248" si="26">IF(K233=$C$8,ROW(),"")</f>
        <v/>
      </c>
      <c r="Q233" s="61" t="str">
        <f t="shared" ref="Q233:Q248" si="27">IF(K233=$C$10,ROW(),"")</f>
        <v/>
      </c>
    </row>
    <row r="234" spans="10:17" x14ac:dyDescent="0.2">
      <c r="J234">
        <v>194</v>
      </c>
      <c r="P234" s="61" t="str">
        <f t="shared" si="26"/>
        <v/>
      </c>
      <c r="Q234" s="61" t="str">
        <f t="shared" si="27"/>
        <v/>
      </c>
    </row>
    <row r="235" spans="10:17" x14ac:dyDescent="0.2">
      <c r="J235">
        <v>195</v>
      </c>
      <c r="P235" s="61" t="str">
        <f t="shared" si="26"/>
        <v/>
      </c>
      <c r="Q235" s="61" t="str">
        <f t="shared" si="27"/>
        <v/>
      </c>
    </row>
    <row r="236" spans="10:17" x14ac:dyDescent="0.2">
      <c r="J236">
        <v>196</v>
      </c>
      <c r="P236" s="61" t="str">
        <f t="shared" si="26"/>
        <v/>
      </c>
      <c r="Q236" s="61" t="str">
        <f t="shared" si="27"/>
        <v/>
      </c>
    </row>
    <row r="237" spans="10:17" x14ac:dyDescent="0.2">
      <c r="J237">
        <v>197</v>
      </c>
      <c r="P237" s="61" t="str">
        <f t="shared" si="26"/>
        <v/>
      </c>
      <c r="Q237" s="61" t="str">
        <f t="shared" si="27"/>
        <v/>
      </c>
    </row>
    <row r="238" spans="10:17" x14ac:dyDescent="0.2">
      <c r="J238">
        <v>198</v>
      </c>
      <c r="P238" s="61" t="str">
        <f t="shared" si="26"/>
        <v/>
      </c>
      <c r="Q238" s="61" t="str">
        <f t="shared" si="27"/>
        <v/>
      </c>
    </row>
    <row r="239" spans="10:17" x14ac:dyDescent="0.2">
      <c r="J239">
        <v>199</v>
      </c>
      <c r="K239" s="64"/>
      <c r="L239" s="64"/>
      <c r="M239" s="64"/>
      <c r="N239" s="64"/>
      <c r="O239" s="64"/>
      <c r="P239" s="61" t="str">
        <f t="shared" si="26"/>
        <v/>
      </c>
      <c r="Q239" s="61" t="str">
        <f t="shared" si="27"/>
        <v/>
      </c>
    </row>
    <row r="240" spans="10:17" x14ac:dyDescent="0.2">
      <c r="J240">
        <v>200</v>
      </c>
      <c r="K240" s="64"/>
      <c r="L240" s="64"/>
      <c r="M240" s="64"/>
      <c r="N240" s="64"/>
      <c r="O240" s="64"/>
      <c r="P240" s="61" t="str">
        <f t="shared" si="26"/>
        <v/>
      </c>
      <c r="Q240" s="61" t="str">
        <f t="shared" si="27"/>
        <v/>
      </c>
    </row>
    <row r="241" spans="10:17" x14ac:dyDescent="0.2">
      <c r="J241">
        <v>201</v>
      </c>
      <c r="K241" s="64"/>
      <c r="L241" s="64"/>
      <c r="M241" s="64"/>
      <c r="N241" s="64"/>
      <c r="O241" s="64"/>
      <c r="P241" s="61" t="str">
        <f t="shared" si="26"/>
        <v/>
      </c>
      <c r="Q241" s="61" t="str">
        <f t="shared" si="27"/>
        <v/>
      </c>
    </row>
    <row r="242" spans="10:17" x14ac:dyDescent="0.2">
      <c r="J242">
        <v>202</v>
      </c>
      <c r="K242" s="64"/>
      <c r="L242" s="64"/>
      <c r="M242" s="64"/>
      <c r="N242" s="64"/>
      <c r="O242" s="64"/>
      <c r="P242" s="61" t="str">
        <f t="shared" si="26"/>
        <v/>
      </c>
      <c r="Q242" s="61" t="str">
        <f t="shared" si="27"/>
        <v/>
      </c>
    </row>
    <row r="243" spans="10:17" x14ac:dyDescent="0.2">
      <c r="J243">
        <v>203</v>
      </c>
      <c r="K243" s="64"/>
      <c r="L243" s="64"/>
      <c r="M243" s="64"/>
      <c r="N243" s="64"/>
      <c r="O243" s="64"/>
      <c r="P243" s="61" t="str">
        <f t="shared" si="26"/>
        <v/>
      </c>
      <c r="Q243" s="61" t="str">
        <f t="shared" si="27"/>
        <v/>
      </c>
    </row>
    <row r="244" spans="10:17" x14ac:dyDescent="0.2">
      <c r="J244">
        <v>204</v>
      </c>
      <c r="K244" s="64"/>
      <c r="L244" s="64"/>
      <c r="M244" s="64"/>
      <c r="N244" s="64"/>
      <c r="O244" s="64"/>
      <c r="P244" s="61" t="str">
        <f t="shared" si="26"/>
        <v/>
      </c>
      <c r="Q244" s="61" t="str">
        <f t="shared" si="27"/>
        <v/>
      </c>
    </row>
    <row r="245" spans="10:17" x14ac:dyDescent="0.2">
      <c r="J245">
        <v>205</v>
      </c>
      <c r="K245" s="64"/>
      <c r="L245" s="64"/>
      <c r="M245" s="64"/>
      <c r="N245" s="64"/>
      <c r="O245" s="64"/>
      <c r="P245" s="61" t="str">
        <f t="shared" si="26"/>
        <v/>
      </c>
      <c r="Q245" s="61" t="str">
        <f t="shared" si="27"/>
        <v/>
      </c>
    </row>
    <row r="246" spans="10:17" x14ac:dyDescent="0.2">
      <c r="J246">
        <v>206</v>
      </c>
      <c r="K246" s="64"/>
      <c r="L246" s="64"/>
      <c r="M246" s="64"/>
      <c r="N246" s="64"/>
      <c r="O246" s="64"/>
      <c r="P246" s="61" t="str">
        <f t="shared" si="26"/>
        <v/>
      </c>
      <c r="Q246" s="61" t="str">
        <f t="shared" si="27"/>
        <v/>
      </c>
    </row>
    <row r="247" spans="10:17" x14ac:dyDescent="0.2">
      <c r="J247">
        <v>207</v>
      </c>
      <c r="K247" s="64"/>
      <c r="L247" s="64"/>
      <c r="M247" s="64"/>
      <c r="N247" s="64"/>
      <c r="O247" s="64"/>
      <c r="P247" s="61" t="str">
        <f t="shared" si="26"/>
        <v/>
      </c>
      <c r="Q247" s="61" t="str">
        <f t="shared" si="27"/>
        <v/>
      </c>
    </row>
    <row r="248" spans="10:17" x14ac:dyDescent="0.2">
      <c r="J248">
        <v>208</v>
      </c>
      <c r="K248" s="64"/>
      <c r="L248" s="64"/>
      <c r="M248" s="64"/>
      <c r="N248" s="64"/>
      <c r="O248" s="64"/>
      <c r="P248" s="61" t="str">
        <f t="shared" si="26"/>
        <v/>
      </c>
      <c r="Q248" s="61" t="str">
        <f t="shared" si="27"/>
        <v/>
      </c>
    </row>
    <row r="249" spans="10:17" x14ac:dyDescent="0.2">
      <c r="J249">
        <v>209</v>
      </c>
      <c r="K249" s="64"/>
      <c r="L249" s="64"/>
      <c r="M249" s="64"/>
      <c r="N249" s="64"/>
      <c r="O249" s="64"/>
      <c r="P249" s="61" t="str">
        <f t="shared" ref="P249:P312" si="28">IF(K249=$C$8,ROW(),"")</f>
        <v/>
      </c>
      <c r="Q249" s="61" t="str">
        <f t="shared" ref="Q249:Q312" si="29">IF(K249=$C$10,ROW(),"")</f>
        <v/>
      </c>
    </row>
    <row r="250" spans="10:17" x14ac:dyDescent="0.2">
      <c r="J250">
        <v>210</v>
      </c>
      <c r="K250" s="64"/>
      <c r="L250" s="64"/>
      <c r="M250" s="64"/>
      <c r="N250" s="64"/>
      <c r="O250" s="64"/>
      <c r="P250" s="61" t="str">
        <f t="shared" si="28"/>
        <v/>
      </c>
      <c r="Q250" s="61" t="str">
        <f t="shared" si="29"/>
        <v/>
      </c>
    </row>
    <row r="251" spans="10:17" x14ac:dyDescent="0.2">
      <c r="J251">
        <v>211</v>
      </c>
      <c r="K251" s="64"/>
      <c r="L251" s="64"/>
      <c r="M251" s="64"/>
      <c r="N251" s="64"/>
      <c r="O251" s="64"/>
      <c r="P251" s="61" t="str">
        <f t="shared" si="28"/>
        <v/>
      </c>
      <c r="Q251" s="61" t="str">
        <f t="shared" si="29"/>
        <v/>
      </c>
    </row>
    <row r="252" spans="10:17" x14ac:dyDescent="0.2">
      <c r="J252">
        <v>212</v>
      </c>
      <c r="K252" s="64"/>
      <c r="L252" s="64"/>
      <c r="M252" s="64"/>
      <c r="N252" s="64"/>
      <c r="O252" s="64"/>
      <c r="P252" s="61" t="str">
        <f t="shared" si="28"/>
        <v/>
      </c>
      <c r="Q252" s="61" t="str">
        <f t="shared" si="29"/>
        <v/>
      </c>
    </row>
    <row r="253" spans="10:17" x14ac:dyDescent="0.2">
      <c r="J253">
        <v>213</v>
      </c>
      <c r="K253" s="64"/>
      <c r="L253" s="64"/>
      <c r="M253" s="64"/>
      <c r="N253" s="64"/>
      <c r="O253" s="64"/>
      <c r="P253" s="61" t="str">
        <f t="shared" si="28"/>
        <v/>
      </c>
      <c r="Q253" s="61" t="str">
        <f t="shared" si="29"/>
        <v/>
      </c>
    </row>
    <row r="254" spans="10:17" x14ac:dyDescent="0.2">
      <c r="J254">
        <v>214</v>
      </c>
      <c r="K254" s="64"/>
      <c r="L254" s="64"/>
      <c r="M254" s="64"/>
      <c r="N254" s="64"/>
      <c r="O254" s="64"/>
      <c r="P254" s="61" t="str">
        <f t="shared" si="28"/>
        <v/>
      </c>
      <c r="Q254" s="61" t="str">
        <f t="shared" si="29"/>
        <v/>
      </c>
    </row>
    <row r="255" spans="10:17" x14ac:dyDescent="0.2">
      <c r="J255">
        <v>215</v>
      </c>
      <c r="K255" s="64"/>
      <c r="L255" s="64"/>
      <c r="M255" s="64"/>
      <c r="N255" s="64"/>
      <c r="O255" s="64"/>
      <c r="P255" s="61" t="str">
        <f t="shared" si="28"/>
        <v/>
      </c>
      <c r="Q255" s="61" t="str">
        <f t="shared" si="29"/>
        <v/>
      </c>
    </row>
    <row r="256" spans="10:17" x14ac:dyDescent="0.2">
      <c r="J256">
        <v>216</v>
      </c>
      <c r="K256" s="64"/>
      <c r="L256" s="64"/>
      <c r="M256" s="64"/>
      <c r="N256" s="64"/>
      <c r="O256" s="64"/>
      <c r="P256" s="61" t="str">
        <f t="shared" si="28"/>
        <v/>
      </c>
      <c r="Q256" s="61" t="str">
        <f t="shared" si="29"/>
        <v/>
      </c>
    </row>
    <row r="257" spans="10:17" x14ac:dyDescent="0.2">
      <c r="J257">
        <v>217</v>
      </c>
      <c r="K257" s="64"/>
      <c r="L257" s="64"/>
      <c r="M257" s="64"/>
      <c r="N257" s="64"/>
      <c r="O257" s="64"/>
      <c r="P257" s="61" t="str">
        <f t="shared" si="28"/>
        <v/>
      </c>
      <c r="Q257" s="61" t="str">
        <f t="shared" si="29"/>
        <v/>
      </c>
    </row>
    <row r="258" spans="10:17" x14ac:dyDescent="0.2">
      <c r="J258">
        <v>218</v>
      </c>
      <c r="K258" s="64"/>
      <c r="L258" s="64"/>
      <c r="M258" s="64"/>
      <c r="N258" s="64"/>
      <c r="O258" s="64"/>
      <c r="P258" s="61" t="str">
        <f t="shared" si="28"/>
        <v/>
      </c>
      <c r="Q258" s="61" t="str">
        <f t="shared" si="29"/>
        <v/>
      </c>
    </row>
    <row r="259" spans="10:17" x14ac:dyDescent="0.2">
      <c r="J259">
        <v>219</v>
      </c>
      <c r="K259" s="64"/>
      <c r="L259" s="64"/>
      <c r="M259" s="64"/>
      <c r="N259" s="64"/>
      <c r="O259" s="64"/>
      <c r="P259" s="61" t="str">
        <f t="shared" si="28"/>
        <v/>
      </c>
      <c r="Q259" s="61" t="str">
        <f t="shared" si="29"/>
        <v/>
      </c>
    </row>
    <row r="260" spans="10:17" x14ac:dyDescent="0.2">
      <c r="J260">
        <v>220</v>
      </c>
      <c r="K260" s="64"/>
      <c r="L260" s="64"/>
      <c r="M260" s="64"/>
      <c r="N260" s="64"/>
      <c r="O260" s="64"/>
      <c r="P260" s="61" t="str">
        <f t="shared" si="28"/>
        <v/>
      </c>
      <c r="Q260" s="61" t="str">
        <f t="shared" si="29"/>
        <v/>
      </c>
    </row>
    <row r="261" spans="10:17" x14ac:dyDescent="0.2">
      <c r="J261">
        <v>221</v>
      </c>
      <c r="K261" s="64"/>
      <c r="L261" s="64"/>
      <c r="M261" s="64"/>
      <c r="N261" s="64"/>
      <c r="O261" s="64"/>
      <c r="P261" s="61" t="str">
        <f t="shared" si="28"/>
        <v/>
      </c>
      <c r="Q261" s="61" t="str">
        <f t="shared" si="29"/>
        <v/>
      </c>
    </row>
    <row r="262" spans="10:17" x14ac:dyDescent="0.2">
      <c r="J262">
        <v>222</v>
      </c>
      <c r="K262" s="64"/>
      <c r="L262" s="64"/>
      <c r="M262" s="64"/>
      <c r="N262" s="64"/>
      <c r="O262" s="64"/>
      <c r="P262" s="61" t="str">
        <f t="shared" si="28"/>
        <v/>
      </c>
      <c r="Q262" s="61" t="str">
        <f t="shared" si="29"/>
        <v/>
      </c>
    </row>
    <row r="263" spans="10:17" x14ac:dyDescent="0.2">
      <c r="J263">
        <v>223</v>
      </c>
      <c r="K263" s="64"/>
      <c r="L263" s="64"/>
      <c r="M263" s="64"/>
      <c r="N263" s="64"/>
      <c r="O263" s="64"/>
      <c r="P263" s="61" t="str">
        <f t="shared" si="28"/>
        <v/>
      </c>
      <c r="Q263" s="61" t="str">
        <f t="shared" si="29"/>
        <v/>
      </c>
    </row>
    <row r="264" spans="10:17" x14ac:dyDescent="0.2">
      <c r="J264">
        <v>224</v>
      </c>
      <c r="K264" s="64"/>
      <c r="L264" s="64"/>
      <c r="M264" s="64"/>
      <c r="N264" s="64"/>
      <c r="O264" s="64"/>
      <c r="P264" s="61" t="str">
        <f t="shared" si="28"/>
        <v/>
      </c>
      <c r="Q264" s="61" t="str">
        <f t="shared" si="29"/>
        <v/>
      </c>
    </row>
    <row r="265" spans="10:17" x14ac:dyDescent="0.2">
      <c r="J265">
        <v>225</v>
      </c>
      <c r="K265" s="64"/>
      <c r="L265" s="64"/>
      <c r="M265" s="64"/>
      <c r="N265" s="64"/>
      <c r="O265" s="64"/>
      <c r="P265" s="61" t="str">
        <f t="shared" si="28"/>
        <v/>
      </c>
      <c r="Q265" s="61" t="str">
        <f t="shared" si="29"/>
        <v/>
      </c>
    </row>
    <row r="266" spans="10:17" x14ac:dyDescent="0.2">
      <c r="J266">
        <v>226</v>
      </c>
      <c r="K266" s="64"/>
      <c r="L266" s="64"/>
      <c r="M266" s="64"/>
      <c r="N266" s="64"/>
      <c r="O266" s="64"/>
      <c r="P266" s="61" t="str">
        <f t="shared" si="28"/>
        <v/>
      </c>
      <c r="Q266" s="61" t="str">
        <f t="shared" si="29"/>
        <v/>
      </c>
    </row>
    <row r="267" spans="10:17" x14ac:dyDescent="0.2">
      <c r="J267">
        <v>227</v>
      </c>
      <c r="K267" s="64"/>
      <c r="L267" s="64"/>
      <c r="M267" s="64"/>
      <c r="N267" s="64"/>
      <c r="O267" s="64"/>
      <c r="P267" s="61" t="str">
        <f t="shared" si="28"/>
        <v/>
      </c>
      <c r="Q267" s="61" t="str">
        <f t="shared" si="29"/>
        <v/>
      </c>
    </row>
    <row r="268" spans="10:17" x14ac:dyDescent="0.2">
      <c r="J268">
        <v>228</v>
      </c>
      <c r="K268" s="64"/>
      <c r="L268" s="64"/>
      <c r="M268" s="64"/>
      <c r="N268" s="64"/>
      <c r="O268" s="64"/>
      <c r="P268" s="61" t="str">
        <f t="shared" si="28"/>
        <v/>
      </c>
      <c r="Q268" s="61" t="str">
        <f t="shared" si="29"/>
        <v/>
      </c>
    </row>
    <row r="269" spans="10:17" x14ac:dyDescent="0.2">
      <c r="J269">
        <v>229</v>
      </c>
      <c r="K269" s="64"/>
      <c r="L269" s="64"/>
      <c r="M269" s="64"/>
      <c r="N269" s="64"/>
      <c r="O269" s="64"/>
      <c r="P269" s="61" t="str">
        <f t="shared" si="28"/>
        <v/>
      </c>
      <c r="Q269" s="61" t="str">
        <f t="shared" si="29"/>
        <v/>
      </c>
    </row>
    <row r="270" spans="10:17" x14ac:dyDescent="0.2">
      <c r="J270">
        <v>230</v>
      </c>
      <c r="K270" s="64"/>
      <c r="L270" s="64"/>
      <c r="M270" s="64"/>
      <c r="N270" s="64"/>
      <c r="O270" s="64"/>
      <c r="P270" s="61" t="str">
        <f t="shared" si="28"/>
        <v/>
      </c>
      <c r="Q270" s="61" t="str">
        <f t="shared" si="29"/>
        <v/>
      </c>
    </row>
    <row r="271" spans="10:17" x14ac:dyDescent="0.2">
      <c r="J271">
        <v>231</v>
      </c>
      <c r="K271" s="64"/>
      <c r="L271" s="64"/>
      <c r="M271" s="64"/>
      <c r="N271" s="64"/>
      <c r="O271" s="64"/>
      <c r="P271" s="61" t="str">
        <f t="shared" si="28"/>
        <v/>
      </c>
      <c r="Q271" s="61" t="str">
        <f t="shared" si="29"/>
        <v/>
      </c>
    </row>
    <row r="272" spans="10:17" x14ac:dyDescent="0.2">
      <c r="J272">
        <v>232</v>
      </c>
      <c r="K272" s="64"/>
      <c r="L272" s="64"/>
      <c r="M272" s="64"/>
      <c r="N272" s="64"/>
      <c r="O272" s="64"/>
      <c r="P272" s="61" t="str">
        <f t="shared" si="28"/>
        <v/>
      </c>
      <c r="Q272" s="61" t="str">
        <f t="shared" si="29"/>
        <v/>
      </c>
    </row>
    <row r="273" spans="10:17" x14ac:dyDescent="0.2">
      <c r="J273">
        <v>233</v>
      </c>
      <c r="K273" s="64"/>
      <c r="L273" s="64"/>
      <c r="M273" s="64"/>
      <c r="N273" s="64"/>
      <c r="O273" s="64"/>
      <c r="P273" s="61" t="str">
        <f t="shared" si="28"/>
        <v/>
      </c>
      <c r="Q273" s="61" t="str">
        <f t="shared" si="29"/>
        <v/>
      </c>
    </row>
    <row r="274" spans="10:17" x14ac:dyDescent="0.2">
      <c r="J274">
        <v>234</v>
      </c>
      <c r="K274" s="64"/>
      <c r="L274" s="64"/>
      <c r="M274" s="64"/>
      <c r="N274" s="64"/>
      <c r="O274" s="64"/>
      <c r="P274" s="61" t="str">
        <f t="shared" si="28"/>
        <v/>
      </c>
      <c r="Q274" s="61" t="str">
        <f t="shared" si="29"/>
        <v/>
      </c>
    </row>
    <row r="275" spans="10:17" x14ac:dyDescent="0.2">
      <c r="J275">
        <v>235</v>
      </c>
      <c r="K275" s="64"/>
      <c r="L275" s="64"/>
      <c r="M275" s="64"/>
      <c r="N275" s="64"/>
      <c r="O275" s="64"/>
      <c r="P275" s="61" t="str">
        <f t="shared" si="28"/>
        <v/>
      </c>
      <c r="Q275" s="61" t="str">
        <f t="shared" si="29"/>
        <v/>
      </c>
    </row>
    <row r="276" spans="10:17" x14ac:dyDescent="0.2">
      <c r="J276">
        <v>236</v>
      </c>
      <c r="K276" s="64"/>
      <c r="L276" s="64"/>
      <c r="M276" s="64"/>
      <c r="N276" s="64"/>
      <c r="O276" s="64"/>
      <c r="P276" s="61" t="str">
        <f t="shared" si="28"/>
        <v/>
      </c>
      <c r="Q276" s="61" t="str">
        <f t="shared" si="29"/>
        <v/>
      </c>
    </row>
    <row r="277" spans="10:17" x14ac:dyDescent="0.2">
      <c r="J277">
        <v>237</v>
      </c>
      <c r="K277" s="64"/>
      <c r="L277" s="64"/>
      <c r="M277" s="64"/>
      <c r="N277" s="64"/>
      <c r="O277" s="64"/>
      <c r="P277" s="61" t="str">
        <f t="shared" si="28"/>
        <v/>
      </c>
      <c r="Q277" s="61" t="str">
        <f t="shared" si="29"/>
        <v/>
      </c>
    </row>
    <row r="278" spans="10:17" x14ac:dyDescent="0.2">
      <c r="J278">
        <v>238</v>
      </c>
      <c r="K278" s="64"/>
      <c r="L278" s="64"/>
      <c r="M278" s="64"/>
      <c r="N278" s="64"/>
      <c r="O278" s="64"/>
      <c r="P278" s="61" t="str">
        <f t="shared" si="28"/>
        <v/>
      </c>
      <c r="Q278" s="61" t="str">
        <f t="shared" si="29"/>
        <v/>
      </c>
    </row>
    <row r="279" spans="10:17" x14ac:dyDescent="0.2">
      <c r="J279">
        <v>239</v>
      </c>
      <c r="K279" s="64"/>
      <c r="L279" s="64"/>
      <c r="M279" s="64"/>
      <c r="N279" s="64"/>
      <c r="O279" s="64"/>
      <c r="P279" s="61" t="str">
        <f t="shared" si="28"/>
        <v/>
      </c>
      <c r="Q279" s="61" t="str">
        <f t="shared" si="29"/>
        <v/>
      </c>
    </row>
    <row r="280" spans="10:17" x14ac:dyDescent="0.2">
      <c r="J280">
        <v>240</v>
      </c>
      <c r="K280" s="64"/>
      <c r="L280" s="64"/>
      <c r="M280" s="64"/>
      <c r="N280" s="64"/>
      <c r="O280" s="64"/>
      <c r="P280" s="61" t="str">
        <f t="shared" si="28"/>
        <v/>
      </c>
      <c r="Q280" s="61" t="str">
        <f t="shared" si="29"/>
        <v/>
      </c>
    </row>
    <row r="281" spans="10:17" x14ac:dyDescent="0.2">
      <c r="J281">
        <v>241</v>
      </c>
      <c r="K281" s="64"/>
      <c r="L281" s="64"/>
      <c r="M281" s="64"/>
      <c r="N281" s="64"/>
      <c r="O281" s="64"/>
      <c r="P281" s="61" t="str">
        <f t="shared" si="28"/>
        <v/>
      </c>
      <c r="Q281" s="61" t="str">
        <f t="shared" si="29"/>
        <v/>
      </c>
    </row>
    <row r="282" spans="10:17" x14ac:dyDescent="0.2">
      <c r="J282">
        <v>242</v>
      </c>
      <c r="K282" s="64"/>
      <c r="L282" s="64"/>
      <c r="M282" s="64"/>
      <c r="N282" s="64"/>
      <c r="O282" s="64"/>
      <c r="P282" s="61" t="str">
        <f t="shared" si="28"/>
        <v/>
      </c>
      <c r="Q282" s="61" t="str">
        <f t="shared" si="29"/>
        <v/>
      </c>
    </row>
    <row r="283" spans="10:17" x14ac:dyDescent="0.2">
      <c r="J283">
        <v>243</v>
      </c>
      <c r="K283" s="64"/>
      <c r="L283" s="64"/>
      <c r="M283" s="64"/>
      <c r="N283" s="64"/>
      <c r="O283" s="64"/>
      <c r="P283" s="61" t="str">
        <f t="shared" si="28"/>
        <v/>
      </c>
      <c r="Q283" s="61" t="str">
        <f t="shared" si="29"/>
        <v/>
      </c>
    </row>
    <row r="284" spans="10:17" x14ac:dyDescent="0.2">
      <c r="J284">
        <v>244</v>
      </c>
      <c r="K284" s="64"/>
      <c r="L284" s="64"/>
      <c r="M284" s="64"/>
      <c r="N284" s="64"/>
      <c r="O284" s="64"/>
      <c r="P284" s="61" t="str">
        <f t="shared" si="28"/>
        <v/>
      </c>
      <c r="Q284" s="61" t="str">
        <f t="shared" si="29"/>
        <v/>
      </c>
    </row>
    <row r="285" spans="10:17" x14ac:dyDescent="0.2">
      <c r="J285">
        <v>245</v>
      </c>
      <c r="K285" s="64"/>
      <c r="L285" s="64"/>
      <c r="M285" s="64"/>
      <c r="N285" s="64"/>
      <c r="O285" s="64"/>
      <c r="P285" s="61" t="str">
        <f t="shared" si="28"/>
        <v/>
      </c>
      <c r="Q285" s="61" t="str">
        <f t="shared" si="29"/>
        <v/>
      </c>
    </row>
    <row r="286" spans="10:17" x14ac:dyDescent="0.2">
      <c r="J286">
        <v>246</v>
      </c>
      <c r="K286" s="64"/>
      <c r="L286" s="64"/>
      <c r="M286" s="64"/>
      <c r="N286" s="64"/>
      <c r="O286" s="64"/>
      <c r="P286" s="61" t="str">
        <f t="shared" si="28"/>
        <v/>
      </c>
      <c r="Q286" s="61" t="str">
        <f t="shared" si="29"/>
        <v/>
      </c>
    </row>
    <row r="287" spans="10:17" x14ac:dyDescent="0.2">
      <c r="J287">
        <v>247</v>
      </c>
      <c r="K287" s="64"/>
      <c r="L287" s="64"/>
      <c r="M287" s="64"/>
      <c r="N287" s="64"/>
      <c r="O287" s="64"/>
      <c r="P287" s="61" t="str">
        <f t="shared" si="28"/>
        <v/>
      </c>
      <c r="Q287" s="61" t="str">
        <f t="shared" si="29"/>
        <v/>
      </c>
    </row>
    <row r="288" spans="10:17" x14ac:dyDescent="0.2">
      <c r="J288">
        <v>248</v>
      </c>
      <c r="K288" s="64"/>
      <c r="L288" s="64"/>
      <c r="M288" s="64"/>
      <c r="N288" s="64"/>
      <c r="O288" s="64"/>
      <c r="P288" s="61" t="str">
        <f t="shared" si="28"/>
        <v/>
      </c>
      <c r="Q288" s="61" t="str">
        <f t="shared" si="29"/>
        <v/>
      </c>
    </row>
    <row r="289" spans="10:17" x14ac:dyDescent="0.2">
      <c r="J289">
        <v>249</v>
      </c>
      <c r="K289" s="64"/>
      <c r="L289" s="64"/>
      <c r="M289" s="64"/>
      <c r="N289" s="64"/>
      <c r="O289" s="64"/>
      <c r="P289" s="61" t="str">
        <f t="shared" si="28"/>
        <v/>
      </c>
      <c r="Q289" s="61" t="str">
        <f t="shared" si="29"/>
        <v/>
      </c>
    </row>
    <row r="290" spans="10:17" x14ac:dyDescent="0.2">
      <c r="J290">
        <v>250</v>
      </c>
      <c r="K290" s="64"/>
      <c r="L290" s="64"/>
      <c r="M290" s="64"/>
      <c r="N290" s="64"/>
      <c r="O290" s="64"/>
      <c r="P290" s="61" t="str">
        <f t="shared" si="28"/>
        <v/>
      </c>
      <c r="Q290" s="61" t="str">
        <f t="shared" si="29"/>
        <v/>
      </c>
    </row>
    <row r="291" spans="10:17" x14ac:dyDescent="0.2">
      <c r="J291">
        <v>251</v>
      </c>
      <c r="K291" s="64"/>
      <c r="L291" s="64"/>
      <c r="M291" s="64"/>
      <c r="N291" s="64"/>
      <c r="O291" s="64"/>
      <c r="P291" s="61" t="str">
        <f t="shared" si="28"/>
        <v/>
      </c>
      <c r="Q291" s="61" t="str">
        <f t="shared" si="29"/>
        <v/>
      </c>
    </row>
    <row r="292" spans="10:17" x14ac:dyDescent="0.2">
      <c r="J292">
        <v>252</v>
      </c>
      <c r="K292" s="64"/>
      <c r="L292" s="64"/>
      <c r="M292" s="64"/>
      <c r="N292" s="64"/>
      <c r="O292" s="64"/>
      <c r="P292" s="61" t="str">
        <f t="shared" si="28"/>
        <v/>
      </c>
      <c r="Q292" s="61" t="str">
        <f t="shared" si="29"/>
        <v/>
      </c>
    </row>
    <row r="293" spans="10:17" x14ac:dyDescent="0.2">
      <c r="J293">
        <v>253</v>
      </c>
      <c r="K293" s="64"/>
      <c r="L293" s="64"/>
      <c r="M293" s="64"/>
      <c r="N293" s="64"/>
      <c r="O293" s="64"/>
      <c r="P293" s="61" t="str">
        <f t="shared" si="28"/>
        <v/>
      </c>
      <c r="Q293" s="61" t="str">
        <f t="shared" si="29"/>
        <v/>
      </c>
    </row>
    <row r="294" spans="10:17" x14ac:dyDescent="0.2">
      <c r="J294">
        <v>254</v>
      </c>
      <c r="P294" s="61" t="str">
        <f t="shared" si="28"/>
        <v/>
      </c>
      <c r="Q294" s="61" t="str">
        <f t="shared" si="29"/>
        <v/>
      </c>
    </row>
    <row r="295" spans="10:17" x14ac:dyDescent="0.2">
      <c r="J295">
        <v>255</v>
      </c>
      <c r="P295" s="61" t="str">
        <f t="shared" si="28"/>
        <v/>
      </c>
      <c r="Q295" s="61" t="str">
        <f t="shared" si="29"/>
        <v/>
      </c>
    </row>
    <row r="296" spans="10:17" x14ac:dyDescent="0.2">
      <c r="J296">
        <v>256</v>
      </c>
      <c r="P296" s="61" t="str">
        <f t="shared" si="28"/>
        <v/>
      </c>
      <c r="Q296" s="61" t="str">
        <f t="shared" si="29"/>
        <v/>
      </c>
    </row>
    <row r="297" spans="10:17" x14ac:dyDescent="0.2">
      <c r="J297">
        <v>257</v>
      </c>
      <c r="P297" s="61" t="str">
        <f t="shared" si="28"/>
        <v/>
      </c>
      <c r="Q297" s="61" t="str">
        <f t="shared" si="29"/>
        <v/>
      </c>
    </row>
    <row r="298" spans="10:17" x14ac:dyDescent="0.2">
      <c r="J298">
        <v>258</v>
      </c>
      <c r="P298" s="61" t="str">
        <f t="shared" si="28"/>
        <v/>
      </c>
      <c r="Q298" s="61" t="str">
        <f t="shared" si="29"/>
        <v/>
      </c>
    </row>
    <row r="299" spans="10:17" x14ac:dyDescent="0.2">
      <c r="J299">
        <v>259</v>
      </c>
      <c r="P299" s="61" t="str">
        <f t="shared" si="28"/>
        <v/>
      </c>
      <c r="Q299" s="61" t="str">
        <f t="shared" si="29"/>
        <v/>
      </c>
    </row>
    <row r="300" spans="10:17" x14ac:dyDescent="0.2">
      <c r="J300">
        <v>260</v>
      </c>
      <c r="P300" s="61" t="str">
        <f t="shared" si="28"/>
        <v/>
      </c>
      <c r="Q300" s="61" t="str">
        <f t="shared" si="29"/>
        <v/>
      </c>
    </row>
    <row r="301" spans="10:17" x14ac:dyDescent="0.2">
      <c r="J301">
        <v>261</v>
      </c>
      <c r="P301" s="61" t="str">
        <f t="shared" si="28"/>
        <v/>
      </c>
      <c r="Q301" s="61" t="str">
        <f t="shared" si="29"/>
        <v/>
      </c>
    </row>
    <row r="302" spans="10:17" x14ac:dyDescent="0.2">
      <c r="J302">
        <v>262</v>
      </c>
      <c r="P302" s="61" t="str">
        <f t="shared" si="28"/>
        <v/>
      </c>
      <c r="Q302" s="61" t="str">
        <f t="shared" si="29"/>
        <v/>
      </c>
    </row>
    <row r="303" spans="10:17" x14ac:dyDescent="0.2">
      <c r="J303">
        <v>263</v>
      </c>
      <c r="P303" s="61" t="str">
        <f t="shared" si="28"/>
        <v/>
      </c>
      <c r="Q303" s="61" t="str">
        <f t="shared" si="29"/>
        <v/>
      </c>
    </row>
    <row r="304" spans="10:17" x14ac:dyDescent="0.2">
      <c r="J304">
        <v>264</v>
      </c>
      <c r="P304" s="61" t="str">
        <f t="shared" si="28"/>
        <v/>
      </c>
      <c r="Q304" s="61" t="str">
        <f t="shared" si="29"/>
        <v/>
      </c>
    </row>
    <row r="305" spans="10:17" x14ac:dyDescent="0.2">
      <c r="J305">
        <v>265</v>
      </c>
      <c r="P305" s="61" t="str">
        <f t="shared" si="28"/>
        <v/>
      </c>
      <c r="Q305" s="61" t="str">
        <f t="shared" si="29"/>
        <v/>
      </c>
    </row>
    <row r="306" spans="10:17" x14ac:dyDescent="0.2">
      <c r="J306">
        <v>266</v>
      </c>
      <c r="P306" s="61" t="str">
        <f t="shared" si="28"/>
        <v/>
      </c>
      <c r="Q306" s="61" t="str">
        <f t="shared" si="29"/>
        <v/>
      </c>
    </row>
    <row r="307" spans="10:17" x14ac:dyDescent="0.2">
      <c r="J307">
        <v>267</v>
      </c>
      <c r="P307" s="61" t="str">
        <f t="shared" si="28"/>
        <v/>
      </c>
      <c r="Q307" s="61" t="str">
        <f t="shared" si="29"/>
        <v/>
      </c>
    </row>
    <row r="308" spans="10:17" x14ac:dyDescent="0.2">
      <c r="J308">
        <v>268</v>
      </c>
      <c r="P308" s="61" t="str">
        <f t="shared" si="28"/>
        <v/>
      </c>
      <c r="Q308" s="61" t="str">
        <f t="shared" si="29"/>
        <v/>
      </c>
    </row>
    <row r="309" spans="10:17" x14ac:dyDescent="0.2">
      <c r="J309">
        <v>269</v>
      </c>
      <c r="P309" s="61" t="str">
        <f t="shared" si="28"/>
        <v/>
      </c>
      <c r="Q309" s="61" t="str">
        <f t="shared" si="29"/>
        <v/>
      </c>
    </row>
    <row r="310" spans="10:17" x14ac:dyDescent="0.2">
      <c r="P310" s="61" t="str">
        <f t="shared" si="28"/>
        <v/>
      </c>
      <c r="Q310" s="61" t="str">
        <f t="shared" si="29"/>
        <v/>
      </c>
    </row>
    <row r="311" spans="10:17" x14ac:dyDescent="0.2">
      <c r="P311" s="61" t="str">
        <f t="shared" si="28"/>
        <v/>
      </c>
      <c r="Q311" s="61" t="str">
        <f t="shared" si="29"/>
        <v/>
      </c>
    </row>
    <row r="312" spans="10:17" x14ac:dyDescent="0.2">
      <c r="P312" s="61" t="str">
        <f t="shared" si="28"/>
        <v/>
      </c>
      <c r="Q312" s="61" t="str">
        <f t="shared" si="29"/>
        <v/>
      </c>
    </row>
    <row r="313" spans="10:17" x14ac:dyDescent="0.2">
      <c r="P313" s="61" t="str">
        <f t="shared" ref="P313:P376" si="30">IF(K313=$C$8,ROW(),"")</f>
        <v/>
      </c>
      <c r="Q313" s="61" t="str">
        <f t="shared" ref="Q313:Q376" si="31">IF(K313=$C$10,ROW(),"")</f>
        <v/>
      </c>
    </row>
    <row r="314" spans="10:17" x14ac:dyDescent="0.2">
      <c r="P314" s="61" t="str">
        <f t="shared" si="30"/>
        <v/>
      </c>
      <c r="Q314" s="61" t="str">
        <f t="shared" si="31"/>
        <v/>
      </c>
    </row>
    <row r="315" spans="10:17" x14ac:dyDescent="0.2">
      <c r="P315" s="61" t="str">
        <f t="shared" si="30"/>
        <v/>
      </c>
      <c r="Q315" s="61" t="str">
        <f t="shared" si="31"/>
        <v/>
      </c>
    </row>
    <row r="316" spans="10:17" x14ac:dyDescent="0.2">
      <c r="P316" s="61" t="str">
        <f t="shared" si="30"/>
        <v/>
      </c>
      <c r="Q316" s="61" t="str">
        <f t="shared" si="31"/>
        <v/>
      </c>
    </row>
    <row r="317" spans="10:17" x14ac:dyDescent="0.2">
      <c r="P317" s="61" t="str">
        <f t="shared" si="30"/>
        <v/>
      </c>
      <c r="Q317" s="61" t="str">
        <f t="shared" si="31"/>
        <v/>
      </c>
    </row>
    <row r="318" spans="10:17" x14ac:dyDescent="0.2">
      <c r="P318" s="61" t="str">
        <f t="shared" si="30"/>
        <v/>
      </c>
      <c r="Q318" s="61" t="str">
        <f t="shared" si="31"/>
        <v/>
      </c>
    </row>
    <row r="319" spans="10:17" x14ac:dyDescent="0.2">
      <c r="P319" s="61" t="str">
        <f t="shared" si="30"/>
        <v/>
      </c>
      <c r="Q319" s="61" t="str">
        <f t="shared" si="31"/>
        <v/>
      </c>
    </row>
    <row r="320" spans="10:17" x14ac:dyDescent="0.2">
      <c r="P320" s="61" t="str">
        <f t="shared" si="30"/>
        <v/>
      </c>
      <c r="Q320" s="61" t="str">
        <f t="shared" si="31"/>
        <v/>
      </c>
    </row>
    <row r="321" spans="16:17" x14ac:dyDescent="0.2">
      <c r="P321" s="61" t="str">
        <f t="shared" si="30"/>
        <v/>
      </c>
      <c r="Q321" s="61" t="str">
        <f t="shared" si="31"/>
        <v/>
      </c>
    </row>
    <row r="322" spans="16:17" x14ac:dyDescent="0.2">
      <c r="P322" s="61" t="str">
        <f t="shared" si="30"/>
        <v/>
      </c>
      <c r="Q322" s="61" t="str">
        <f t="shared" si="31"/>
        <v/>
      </c>
    </row>
    <row r="323" spans="16:17" x14ac:dyDescent="0.2">
      <c r="P323" s="61" t="str">
        <f t="shared" si="30"/>
        <v/>
      </c>
      <c r="Q323" s="61" t="str">
        <f t="shared" si="31"/>
        <v/>
      </c>
    </row>
    <row r="324" spans="16:17" x14ac:dyDescent="0.2">
      <c r="P324" s="61" t="str">
        <f t="shared" si="30"/>
        <v/>
      </c>
      <c r="Q324" s="61" t="str">
        <f t="shared" si="31"/>
        <v/>
      </c>
    </row>
    <row r="325" spans="16:17" x14ac:dyDescent="0.2">
      <c r="P325" s="61" t="str">
        <f t="shared" si="30"/>
        <v/>
      </c>
      <c r="Q325" s="61" t="str">
        <f t="shared" si="31"/>
        <v/>
      </c>
    </row>
    <row r="326" spans="16:17" x14ac:dyDescent="0.2">
      <c r="P326" s="61" t="str">
        <f t="shared" si="30"/>
        <v/>
      </c>
      <c r="Q326" s="61" t="str">
        <f t="shared" si="31"/>
        <v/>
      </c>
    </row>
    <row r="327" spans="16:17" x14ac:dyDescent="0.2">
      <c r="P327" s="61" t="str">
        <f t="shared" si="30"/>
        <v/>
      </c>
      <c r="Q327" s="61" t="str">
        <f t="shared" si="31"/>
        <v/>
      </c>
    </row>
    <row r="328" spans="16:17" x14ac:dyDescent="0.2">
      <c r="P328" s="61" t="str">
        <f t="shared" si="30"/>
        <v/>
      </c>
      <c r="Q328" s="61" t="str">
        <f t="shared" si="31"/>
        <v/>
      </c>
    </row>
    <row r="329" spans="16:17" x14ac:dyDescent="0.2">
      <c r="P329" s="61" t="str">
        <f t="shared" si="30"/>
        <v/>
      </c>
      <c r="Q329" s="61" t="str">
        <f t="shared" si="31"/>
        <v/>
      </c>
    </row>
    <row r="330" spans="16:17" x14ac:dyDescent="0.2">
      <c r="P330" s="61" t="str">
        <f t="shared" si="30"/>
        <v/>
      </c>
      <c r="Q330" s="61" t="str">
        <f t="shared" si="31"/>
        <v/>
      </c>
    </row>
    <row r="331" spans="16:17" x14ac:dyDescent="0.2">
      <c r="P331" s="61" t="str">
        <f t="shared" si="30"/>
        <v/>
      </c>
      <c r="Q331" s="61" t="str">
        <f t="shared" si="31"/>
        <v/>
      </c>
    </row>
    <row r="332" spans="16:17" x14ac:dyDescent="0.2">
      <c r="P332" s="61" t="str">
        <f t="shared" si="30"/>
        <v/>
      </c>
      <c r="Q332" s="61" t="str">
        <f t="shared" si="31"/>
        <v/>
      </c>
    </row>
    <row r="333" spans="16:17" x14ac:dyDescent="0.2">
      <c r="P333" s="61" t="str">
        <f t="shared" si="30"/>
        <v/>
      </c>
      <c r="Q333" s="61" t="str">
        <f t="shared" si="31"/>
        <v/>
      </c>
    </row>
    <row r="334" spans="16:17" x14ac:dyDescent="0.2">
      <c r="P334" s="61" t="str">
        <f t="shared" si="30"/>
        <v/>
      </c>
      <c r="Q334" s="61" t="str">
        <f t="shared" si="31"/>
        <v/>
      </c>
    </row>
    <row r="335" spans="16:17" x14ac:dyDescent="0.2">
      <c r="P335" s="61" t="str">
        <f t="shared" si="30"/>
        <v/>
      </c>
      <c r="Q335" s="61" t="str">
        <f t="shared" si="31"/>
        <v/>
      </c>
    </row>
    <row r="336" spans="16:17" x14ac:dyDescent="0.2">
      <c r="P336" s="61" t="str">
        <f t="shared" si="30"/>
        <v/>
      </c>
      <c r="Q336" s="61" t="str">
        <f t="shared" si="31"/>
        <v/>
      </c>
    </row>
    <row r="337" spans="16:17" x14ac:dyDescent="0.2">
      <c r="P337" s="61" t="str">
        <f t="shared" si="30"/>
        <v/>
      </c>
      <c r="Q337" s="61" t="str">
        <f t="shared" si="31"/>
        <v/>
      </c>
    </row>
    <row r="338" spans="16:17" x14ac:dyDescent="0.2">
      <c r="P338" s="61" t="str">
        <f t="shared" si="30"/>
        <v/>
      </c>
      <c r="Q338" s="61" t="str">
        <f t="shared" si="31"/>
        <v/>
      </c>
    </row>
    <row r="339" spans="16:17" x14ac:dyDescent="0.2">
      <c r="P339" s="61" t="str">
        <f t="shared" si="30"/>
        <v/>
      </c>
      <c r="Q339" s="61" t="str">
        <f t="shared" si="31"/>
        <v/>
      </c>
    </row>
    <row r="340" spans="16:17" x14ac:dyDescent="0.2">
      <c r="P340" s="61" t="str">
        <f t="shared" si="30"/>
        <v/>
      </c>
      <c r="Q340" s="61" t="str">
        <f t="shared" si="31"/>
        <v/>
      </c>
    </row>
    <row r="341" spans="16:17" x14ac:dyDescent="0.2">
      <c r="P341" s="61" t="str">
        <f t="shared" si="30"/>
        <v/>
      </c>
      <c r="Q341" s="61" t="str">
        <f t="shared" si="31"/>
        <v/>
      </c>
    </row>
    <row r="342" spans="16:17" x14ac:dyDescent="0.2">
      <c r="P342" s="61" t="str">
        <f t="shared" si="30"/>
        <v/>
      </c>
      <c r="Q342" s="61" t="str">
        <f t="shared" si="31"/>
        <v/>
      </c>
    </row>
    <row r="343" spans="16:17" x14ac:dyDescent="0.2">
      <c r="P343" s="61" t="str">
        <f t="shared" si="30"/>
        <v/>
      </c>
      <c r="Q343" s="61" t="str">
        <f t="shared" si="31"/>
        <v/>
      </c>
    </row>
    <row r="344" spans="16:17" x14ac:dyDescent="0.2">
      <c r="P344" s="61" t="str">
        <f t="shared" si="30"/>
        <v/>
      </c>
      <c r="Q344" s="61" t="str">
        <f t="shared" si="31"/>
        <v/>
      </c>
    </row>
    <row r="345" spans="16:17" x14ac:dyDescent="0.2">
      <c r="P345" s="61" t="str">
        <f t="shared" si="30"/>
        <v/>
      </c>
      <c r="Q345" s="61" t="str">
        <f t="shared" si="31"/>
        <v/>
      </c>
    </row>
    <row r="346" spans="16:17" x14ac:dyDescent="0.2">
      <c r="P346" s="61" t="str">
        <f t="shared" si="30"/>
        <v/>
      </c>
      <c r="Q346" s="61" t="str">
        <f t="shared" si="31"/>
        <v/>
      </c>
    </row>
    <row r="347" spans="16:17" x14ac:dyDescent="0.2">
      <c r="P347" s="61" t="str">
        <f t="shared" si="30"/>
        <v/>
      </c>
      <c r="Q347" s="61" t="str">
        <f t="shared" si="31"/>
        <v/>
      </c>
    </row>
    <row r="348" spans="16:17" x14ac:dyDescent="0.2">
      <c r="P348" s="61" t="str">
        <f t="shared" si="30"/>
        <v/>
      </c>
      <c r="Q348" s="61" t="str">
        <f t="shared" si="31"/>
        <v/>
      </c>
    </row>
    <row r="349" spans="16:17" x14ac:dyDescent="0.2">
      <c r="P349" s="61" t="str">
        <f t="shared" si="30"/>
        <v/>
      </c>
      <c r="Q349" s="61" t="str">
        <f t="shared" si="31"/>
        <v/>
      </c>
    </row>
    <row r="350" spans="16:17" x14ac:dyDescent="0.2">
      <c r="P350" s="61" t="str">
        <f t="shared" si="30"/>
        <v/>
      </c>
      <c r="Q350" s="61" t="str">
        <f t="shared" si="31"/>
        <v/>
      </c>
    </row>
    <row r="351" spans="16:17" x14ac:dyDescent="0.2">
      <c r="P351" s="61" t="str">
        <f t="shared" si="30"/>
        <v/>
      </c>
      <c r="Q351" s="61" t="str">
        <f t="shared" si="31"/>
        <v/>
      </c>
    </row>
    <row r="352" spans="16:17" x14ac:dyDescent="0.2">
      <c r="P352" s="61" t="str">
        <f t="shared" si="30"/>
        <v/>
      </c>
      <c r="Q352" s="61" t="str">
        <f t="shared" si="31"/>
        <v/>
      </c>
    </row>
    <row r="353" spans="16:17" x14ac:dyDescent="0.2">
      <c r="P353" s="61" t="str">
        <f t="shared" si="30"/>
        <v/>
      </c>
      <c r="Q353" s="61" t="str">
        <f t="shared" si="31"/>
        <v/>
      </c>
    </row>
    <row r="354" spans="16:17" x14ac:dyDescent="0.2">
      <c r="P354" s="61" t="str">
        <f t="shared" si="30"/>
        <v/>
      </c>
      <c r="Q354" s="61" t="str">
        <f t="shared" si="31"/>
        <v/>
      </c>
    </row>
    <row r="355" spans="16:17" x14ac:dyDescent="0.2">
      <c r="P355" s="61" t="str">
        <f t="shared" si="30"/>
        <v/>
      </c>
      <c r="Q355" s="61" t="str">
        <f t="shared" si="31"/>
        <v/>
      </c>
    </row>
    <row r="356" spans="16:17" x14ac:dyDescent="0.2">
      <c r="P356" s="61" t="str">
        <f t="shared" si="30"/>
        <v/>
      </c>
      <c r="Q356" s="61" t="str">
        <f t="shared" si="31"/>
        <v/>
      </c>
    </row>
    <row r="357" spans="16:17" x14ac:dyDescent="0.2">
      <c r="P357" s="61" t="str">
        <f t="shared" si="30"/>
        <v/>
      </c>
      <c r="Q357" s="61" t="str">
        <f t="shared" si="31"/>
        <v/>
      </c>
    </row>
    <row r="358" spans="16:17" x14ac:dyDescent="0.2">
      <c r="P358" s="61" t="str">
        <f t="shared" si="30"/>
        <v/>
      </c>
      <c r="Q358" s="61" t="str">
        <f t="shared" si="31"/>
        <v/>
      </c>
    </row>
    <row r="359" spans="16:17" x14ac:dyDescent="0.2">
      <c r="P359" s="61" t="str">
        <f t="shared" si="30"/>
        <v/>
      </c>
      <c r="Q359" s="61" t="str">
        <f t="shared" si="31"/>
        <v/>
      </c>
    </row>
    <row r="360" spans="16:17" x14ac:dyDescent="0.2">
      <c r="P360" s="61" t="str">
        <f t="shared" si="30"/>
        <v/>
      </c>
      <c r="Q360" s="61" t="str">
        <f t="shared" si="31"/>
        <v/>
      </c>
    </row>
    <row r="361" spans="16:17" x14ac:dyDescent="0.2">
      <c r="P361" s="61" t="str">
        <f t="shared" si="30"/>
        <v/>
      </c>
      <c r="Q361" s="61" t="str">
        <f t="shared" si="31"/>
        <v/>
      </c>
    </row>
    <row r="362" spans="16:17" x14ac:dyDescent="0.2">
      <c r="P362" s="61" t="str">
        <f t="shared" si="30"/>
        <v/>
      </c>
      <c r="Q362" s="61" t="str">
        <f t="shared" si="31"/>
        <v/>
      </c>
    </row>
    <row r="363" spans="16:17" x14ac:dyDescent="0.2">
      <c r="P363" s="61" t="str">
        <f t="shared" si="30"/>
        <v/>
      </c>
      <c r="Q363" s="61" t="str">
        <f t="shared" si="31"/>
        <v/>
      </c>
    </row>
    <row r="364" spans="16:17" x14ac:dyDescent="0.2">
      <c r="P364" s="61" t="str">
        <f t="shared" si="30"/>
        <v/>
      </c>
      <c r="Q364" s="61" t="str">
        <f t="shared" si="31"/>
        <v/>
      </c>
    </row>
    <row r="365" spans="16:17" x14ac:dyDescent="0.2">
      <c r="P365" s="61" t="str">
        <f t="shared" si="30"/>
        <v/>
      </c>
      <c r="Q365" s="61" t="str">
        <f t="shared" si="31"/>
        <v/>
      </c>
    </row>
    <row r="366" spans="16:17" x14ac:dyDescent="0.2">
      <c r="P366" s="61" t="str">
        <f t="shared" si="30"/>
        <v/>
      </c>
      <c r="Q366" s="61" t="str">
        <f t="shared" si="31"/>
        <v/>
      </c>
    </row>
    <row r="367" spans="16:17" x14ac:dyDescent="0.2">
      <c r="P367" s="61" t="str">
        <f t="shared" si="30"/>
        <v/>
      </c>
      <c r="Q367" s="61" t="str">
        <f t="shared" si="31"/>
        <v/>
      </c>
    </row>
    <row r="368" spans="16:17" x14ac:dyDescent="0.2">
      <c r="P368" s="61" t="str">
        <f t="shared" si="30"/>
        <v/>
      </c>
      <c r="Q368" s="61" t="str">
        <f t="shared" si="31"/>
        <v/>
      </c>
    </row>
    <row r="369" spans="16:17" x14ac:dyDescent="0.2">
      <c r="P369" s="61" t="str">
        <f t="shared" si="30"/>
        <v/>
      </c>
      <c r="Q369" s="61" t="str">
        <f t="shared" si="31"/>
        <v/>
      </c>
    </row>
    <row r="370" spans="16:17" x14ac:dyDescent="0.2">
      <c r="P370" s="61" t="str">
        <f t="shared" si="30"/>
        <v/>
      </c>
      <c r="Q370" s="61" t="str">
        <f t="shared" si="31"/>
        <v/>
      </c>
    </row>
    <row r="371" spans="16:17" x14ac:dyDescent="0.2">
      <c r="P371" s="61" t="str">
        <f t="shared" si="30"/>
        <v/>
      </c>
      <c r="Q371" s="61" t="str">
        <f t="shared" si="31"/>
        <v/>
      </c>
    </row>
    <row r="372" spans="16:17" x14ac:dyDescent="0.2">
      <c r="P372" s="61" t="str">
        <f t="shared" si="30"/>
        <v/>
      </c>
      <c r="Q372" s="61" t="str">
        <f t="shared" si="31"/>
        <v/>
      </c>
    </row>
    <row r="373" spans="16:17" x14ac:dyDescent="0.2">
      <c r="P373" s="61" t="str">
        <f t="shared" si="30"/>
        <v/>
      </c>
      <c r="Q373" s="61" t="str">
        <f t="shared" si="31"/>
        <v/>
      </c>
    </row>
    <row r="374" spans="16:17" x14ac:dyDescent="0.2">
      <c r="P374" s="61" t="str">
        <f t="shared" si="30"/>
        <v/>
      </c>
      <c r="Q374" s="61" t="str">
        <f t="shared" si="31"/>
        <v/>
      </c>
    </row>
    <row r="375" spans="16:17" x14ac:dyDescent="0.2">
      <c r="P375" s="61" t="str">
        <f t="shared" si="30"/>
        <v/>
      </c>
      <c r="Q375" s="61" t="str">
        <f t="shared" si="31"/>
        <v/>
      </c>
    </row>
    <row r="376" spans="16:17" x14ac:dyDescent="0.2">
      <c r="P376" s="61" t="str">
        <f t="shared" si="30"/>
        <v/>
      </c>
      <c r="Q376" s="61" t="str">
        <f t="shared" si="31"/>
        <v/>
      </c>
    </row>
    <row r="377" spans="16:17" x14ac:dyDescent="0.2">
      <c r="P377" s="61" t="str">
        <f t="shared" ref="P377:P440" si="32">IF(K377=$C$8,ROW(),"")</f>
        <v/>
      </c>
      <c r="Q377" s="61" t="str">
        <f t="shared" ref="Q377:Q440" si="33">IF(K377=$C$10,ROW(),"")</f>
        <v/>
      </c>
    </row>
    <row r="378" spans="16:17" x14ac:dyDescent="0.2">
      <c r="P378" s="61" t="str">
        <f t="shared" si="32"/>
        <v/>
      </c>
      <c r="Q378" s="61" t="str">
        <f t="shared" si="33"/>
        <v/>
      </c>
    </row>
    <row r="379" spans="16:17" x14ac:dyDescent="0.2">
      <c r="P379" s="61" t="str">
        <f t="shared" si="32"/>
        <v/>
      </c>
      <c r="Q379" s="61" t="str">
        <f t="shared" si="33"/>
        <v/>
      </c>
    </row>
    <row r="380" spans="16:17" x14ac:dyDescent="0.2">
      <c r="P380" s="61" t="str">
        <f t="shared" si="32"/>
        <v/>
      </c>
      <c r="Q380" s="61" t="str">
        <f t="shared" si="33"/>
        <v/>
      </c>
    </row>
    <row r="381" spans="16:17" x14ac:dyDescent="0.2">
      <c r="P381" s="61" t="str">
        <f t="shared" si="32"/>
        <v/>
      </c>
      <c r="Q381" s="61" t="str">
        <f t="shared" si="33"/>
        <v/>
      </c>
    </row>
    <row r="382" spans="16:17" x14ac:dyDescent="0.2">
      <c r="P382" s="61" t="str">
        <f t="shared" si="32"/>
        <v/>
      </c>
      <c r="Q382" s="61" t="str">
        <f t="shared" si="33"/>
        <v/>
      </c>
    </row>
    <row r="383" spans="16:17" x14ac:dyDescent="0.2">
      <c r="P383" s="61" t="str">
        <f t="shared" si="32"/>
        <v/>
      </c>
      <c r="Q383" s="61" t="str">
        <f t="shared" si="33"/>
        <v/>
      </c>
    </row>
    <row r="384" spans="16:17" x14ac:dyDescent="0.2">
      <c r="P384" s="61" t="str">
        <f t="shared" si="32"/>
        <v/>
      </c>
      <c r="Q384" s="61" t="str">
        <f t="shared" si="33"/>
        <v/>
      </c>
    </row>
    <row r="385" spans="16:17" x14ac:dyDescent="0.2">
      <c r="P385" s="61" t="str">
        <f t="shared" si="32"/>
        <v/>
      </c>
      <c r="Q385" s="61" t="str">
        <f t="shared" si="33"/>
        <v/>
      </c>
    </row>
    <row r="386" spans="16:17" x14ac:dyDescent="0.2">
      <c r="P386" s="61" t="str">
        <f t="shared" si="32"/>
        <v/>
      </c>
      <c r="Q386" s="61" t="str">
        <f t="shared" si="33"/>
        <v/>
      </c>
    </row>
    <row r="387" spans="16:17" x14ac:dyDescent="0.2">
      <c r="P387" s="61" t="str">
        <f t="shared" si="32"/>
        <v/>
      </c>
      <c r="Q387" s="61" t="str">
        <f t="shared" si="33"/>
        <v/>
      </c>
    </row>
    <row r="388" spans="16:17" x14ac:dyDescent="0.2">
      <c r="P388" s="61" t="str">
        <f t="shared" si="32"/>
        <v/>
      </c>
      <c r="Q388" s="61" t="str">
        <f t="shared" si="33"/>
        <v/>
      </c>
    </row>
    <row r="389" spans="16:17" x14ac:dyDescent="0.2">
      <c r="P389" s="61" t="str">
        <f t="shared" si="32"/>
        <v/>
      </c>
      <c r="Q389" s="61" t="str">
        <f t="shared" si="33"/>
        <v/>
      </c>
    </row>
    <row r="390" spans="16:17" x14ac:dyDescent="0.2">
      <c r="P390" s="61" t="str">
        <f t="shared" si="32"/>
        <v/>
      </c>
      <c r="Q390" s="61" t="str">
        <f t="shared" si="33"/>
        <v/>
      </c>
    </row>
    <row r="391" spans="16:17" x14ac:dyDescent="0.2">
      <c r="P391" s="61" t="str">
        <f t="shared" si="32"/>
        <v/>
      </c>
      <c r="Q391" s="61" t="str">
        <f t="shared" si="33"/>
        <v/>
      </c>
    </row>
    <row r="392" spans="16:17" x14ac:dyDescent="0.2">
      <c r="P392" s="61" t="str">
        <f t="shared" si="32"/>
        <v/>
      </c>
      <c r="Q392" s="61" t="str">
        <f t="shared" si="33"/>
        <v/>
      </c>
    </row>
    <row r="393" spans="16:17" x14ac:dyDescent="0.2">
      <c r="P393" s="61" t="str">
        <f t="shared" si="32"/>
        <v/>
      </c>
      <c r="Q393" s="61" t="str">
        <f t="shared" si="33"/>
        <v/>
      </c>
    </row>
    <row r="394" spans="16:17" x14ac:dyDescent="0.2">
      <c r="P394" s="61" t="str">
        <f t="shared" si="32"/>
        <v/>
      </c>
      <c r="Q394" s="61" t="str">
        <f t="shared" si="33"/>
        <v/>
      </c>
    </row>
    <row r="395" spans="16:17" x14ac:dyDescent="0.2">
      <c r="P395" s="61" t="str">
        <f t="shared" si="32"/>
        <v/>
      </c>
      <c r="Q395" s="61" t="str">
        <f t="shared" si="33"/>
        <v/>
      </c>
    </row>
    <row r="396" spans="16:17" x14ac:dyDescent="0.2">
      <c r="P396" s="61" t="str">
        <f t="shared" si="32"/>
        <v/>
      </c>
      <c r="Q396" s="61" t="str">
        <f t="shared" si="33"/>
        <v/>
      </c>
    </row>
    <row r="397" spans="16:17" x14ac:dyDescent="0.2">
      <c r="P397" s="61" t="str">
        <f t="shared" si="32"/>
        <v/>
      </c>
      <c r="Q397" s="61" t="str">
        <f t="shared" si="33"/>
        <v/>
      </c>
    </row>
    <row r="398" spans="16:17" x14ac:dyDescent="0.2">
      <c r="P398" s="61" t="str">
        <f t="shared" si="32"/>
        <v/>
      </c>
      <c r="Q398" s="61" t="str">
        <f t="shared" si="33"/>
        <v/>
      </c>
    </row>
    <row r="399" spans="16:17" x14ac:dyDescent="0.2">
      <c r="P399" s="61" t="str">
        <f t="shared" si="32"/>
        <v/>
      </c>
      <c r="Q399" s="61" t="str">
        <f t="shared" si="33"/>
        <v/>
      </c>
    </row>
    <row r="400" spans="16:17" x14ac:dyDescent="0.2">
      <c r="P400" s="61" t="str">
        <f t="shared" si="32"/>
        <v/>
      </c>
      <c r="Q400" s="61" t="str">
        <f t="shared" si="33"/>
        <v/>
      </c>
    </row>
    <row r="401" spans="16:17" x14ac:dyDescent="0.2">
      <c r="P401" s="61" t="str">
        <f t="shared" si="32"/>
        <v/>
      </c>
      <c r="Q401" s="61" t="str">
        <f t="shared" si="33"/>
        <v/>
      </c>
    </row>
    <row r="402" spans="16:17" x14ac:dyDescent="0.2">
      <c r="P402" s="61" t="str">
        <f t="shared" si="32"/>
        <v/>
      </c>
      <c r="Q402" s="61" t="str">
        <f t="shared" si="33"/>
        <v/>
      </c>
    </row>
    <row r="403" spans="16:17" x14ac:dyDescent="0.2">
      <c r="P403" s="61" t="str">
        <f t="shared" si="32"/>
        <v/>
      </c>
      <c r="Q403" s="61" t="str">
        <f t="shared" si="33"/>
        <v/>
      </c>
    </row>
    <row r="404" spans="16:17" x14ac:dyDescent="0.2">
      <c r="P404" s="61" t="str">
        <f t="shared" si="32"/>
        <v/>
      </c>
      <c r="Q404" s="61" t="str">
        <f t="shared" si="33"/>
        <v/>
      </c>
    </row>
    <row r="405" spans="16:17" x14ac:dyDescent="0.2">
      <c r="P405" s="61" t="str">
        <f t="shared" si="32"/>
        <v/>
      </c>
      <c r="Q405" s="61" t="str">
        <f t="shared" si="33"/>
        <v/>
      </c>
    </row>
    <row r="406" spans="16:17" x14ac:dyDescent="0.2">
      <c r="P406" s="61" t="str">
        <f t="shared" si="32"/>
        <v/>
      </c>
      <c r="Q406" s="61" t="str">
        <f t="shared" si="33"/>
        <v/>
      </c>
    </row>
    <row r="407" spans="16:17" x14ac:dyDescent="0.2">
      <c r="P407" s="61" t="str">
        <f t="shared" si="32"/>
        <v/>
      </c>
      <c r="Q407" s="61" t="str">
        <f t="shared" si="33"/>
        <v/>
      </c>
    </row>
    <row r="408" spans="16:17" x14ac:dyDescent="0.2">
      <c r="P408" s="61" t="str">
        <f t="shared" si="32"/>
        <v/>
      </c>
      <c r="Q408" s="61" t="str">
        <f t="shared" si="33"/>
        <v/>
      </c>
    </row>
    <row r="409" spans="16:17" x14ac:dyDescent="0.2">
      <c r="P409" s="61" t="str">
        <f t="shared" si="32"/>
        <v/>
      </c>
      <c r="Q409" s="61" t="str">
        <f t="shared" si="33"/>
        <v/>
      </c>
    </row>
    <row r="410" spans="16:17" x14ac:dyDescent="0.2">
      <c r="P410" s="61" t="str">
        <f t="shared" si="32"/>
        <v/>
      </c>
      <c r="Q410" s="61" t="str">
        <f t="shared" si="33"/>
        <v/>
      </c>
    </row>
    <row r="411" spans="16:17" x14ac:dyDescent="0.2">
      <c r="P411" s="61" t="str">
        <f t="shared" si="32"/>
        <v/>
      </c>
      <c r="Q411" s="61" t="str">
        <f t="shared" si="33"/>
        <v/>
      </c>
    </row>
    <row r="412" spans="16:17" x14ac:dyDescent="0.2">
      <c r="P412" s="61" t="str">
        <f t="shared" si="32"/>
        <v/>
      </c>
      <c r="Q412" s="61" t="str">
        <f t="shared" si="33"/>
        <v/>
      </c>
    </row>
    <row r="413" spans="16:17" x14ac:dyDescent="0.2">
      <c r="P413" s="61" t="str">
        <f t="shared" si="32"/>
        <v/>
      </c>
      <c r="Q413" s="61" t="str">
        <f t="shared" si="33"/>
        <v/>
      </c>
    </row>
    <row r="414" spans="16:17" x14ac:dyDescent="0.2">
      <c r="P414" s="61" t="str">
        <f t="shared" si="32"/>
        <v/>
      </c>
      <c r="Q414" s="61" t="str">
        <f t="shared" si="33"/>
        <v/>
      </c>
    </row>
    <row r="415" spans="16:17" x14ac:dyDescent="0.2">
      <c r="P415" s="61" t="str">
        <f t="shared" si="32"/>
        <v/>
      </c>
      <c r="Q415" s="61" t="str">
        <f t="shared" si="33"/>
        <v/>
      </c>
    </row>
    <row r="416" spans="16:17" x14ac:dyDescent="0.2">
      <c r="P416" s="61" t="str">
        <f t="shared" si="32"/>
        <v/>
      </c>
      <c r="Q416" s="61" t="str">
        <f t="shared" si="33"/>
        <v/>
      </c>
    </row>
    <row r="417" spans="16:17" x14ac:dyDescent="0.2">
      <c r="P417" s="61" t="str">
        <f t="shared" si="32"/>
        <v/>
      </c>
      <c r="Q417" s="61" t="str">
        <f t="shared" si="33"/>
        <v/>
      </c>
    </row>
    <row r="418" spans="16:17" x14ac:dyDescent="0.2">
      <c r="P418" s="61" t="str">
        <f t="shared" si="32"/>
        <v/>
      </c>
      <c r="Q418" s="61" t="str">
        <f t="shared" si="33"/>
        <v/>
      </c>
    </row>
    <row r="419" spans="16:17" x14ac:dyDescent="0.2">
      <c r="P419" s="61" t="str">
        <f t="shared" si="32"/>
        <v/>
      </c>
      <c r="Q419" s="61" t="str">
        <f t="shared" si="33"/>
        <v/>
      </c>
    </row>
    <row r="420" spans="16:17" x14ac:dyDescent="0.2">
      <c r="P420" s="61" t="str">
        <f t="shared" si="32"/>
        <v/>
      </c>
      <c r="Q420" s="61" t="str">
        <f t="shared" si="33"/>
        <v/>
      </c>
    </row>
    <row r="421" spans="16:17" x14ac:dyDescent="0.2">
      <c r="P421" s="61" t="str">
        <f t="shared" si="32"/>
        <v/>
      </c>
      <c r="Q421" s="61" t="str">
        <f t="shared" si="33"/>
        <v/>
      </c>
    </row>
    <row r="422" spans="16:17" x14ac:dyDescent="0.2">
      <c r="P422" s="61" t="str">
        <f t="shared" si="32"/>
        <v/>
      </c>
      <c r="Q422" s="61" t="str">
        <f t="shared" si="33"/>
        <v/>
      </c>
    </row>
    <row r="423" spans="16:17" x14ac:dyDescent="0.2">
      <c r="P423" s="61" t="str">
        <f t="shared" si="32"/>
        <v/>
      </c>
      <c r="Q423" s="61" t="str">
        <f t="shared" si="33"/>
        <v/>
      </c>
    </row>
    <row r="424" spans="16:17" x14ac:dyDescent="0.2">
      <c r="P424" s="61" t="str">
        <f t="shared" si="32"/>
        <v/>
      </c>
      <c r="Q424" s="61" t="str">
        <f t="shared" si="33"/>
        <v/>
      </c>
    </row>
    <row r="425" spans="16:17" x14ac:dyDescent="0.2">
      <c r="P425" s="61" t="str">
        <f t="shared" si="32"/>
        <v/>
      </c>
      <c r="Q425" s="61" t="str">
        <f t="shared" si="33"/>
        <v/>
      </c>
    </row>
    <row r="426" spans="16:17" x14ac:dyDescent="0.2">
      <c r="P426" s="61" t="str">
        <f t="shared" si="32"/>
        <v/>
      </c>
      <c r="Q426" s="61" t="str">
        <f t="shared" si="33"/>
        <v/>
      </c>
    </row>
    <row r="427" spans="16:17" x14ac:dyDescent="0.2">
      <c r="P427" s="61" t="str">
        <f t="shared" si="32"/>
        <v/>
      </c>
      <c r="Q427" s="61" t="str">
        <f t="shared" si="33"/>
        <v/>
      </c>
    </row>
    <row r="428" spans="16:17" x14ac:dyDescent="0.2">
      <c r="P428" s="61" t="str">
        <f t="shared" si="32"/>
        <v/>
      </c>
      <c r="Q428" s="61" t="str">
        <f t="shared" si="33"/>
        <v/>
      </c>
    </row>
    <row r="429" spans="16:17" x14ac:dyDescent="0.2">
      <c r="P429" s="61" t="str">
        <f t="shared" si="32"/>
        <v/>
      </c>
      <c r="Q429" s="61" t="str">
        <f t="shared" si="33"/>
        <v/>
      </c>
    </row>
    <row r="430" spans="16:17" x14ac:dyDescent="0.2">
      <c r="P430" s="61" t="str">
        <f t="shared" si="32"/>
        <v/>
      </c>
      <c r="Q430" s="61" t="str">
        <f t="shared" si="33"/>
        <v/>
      </c>
    </row>
    <row r="431" spans="16:17" x14ac:dyDescent="0.2">
      <c r="P431" s="61" t="str">
        <f t="shared" si="32"/>
        <v/>
      </c>
      <c r="Q431" s="61" t="str">
        <f t="shared" si="33"/>
        <v/>
      </c>
    </row>
    <row r="432" spans="16:17" x14ac:dyDescent="0.2">
      <c r="P432" s="61" t="str">
        <f t="shared" si="32"/>
        <v/>
      </c>
      <c r="Q432" s="61" t="str">
        <f t="shared" si="33"/>
        <v/>
      </c>
    </row>
    <row r="433" spans="16:17" x14ac:dyDescent="0.2">
      <c r="P433" s="61" t="str">
        <f t="shared" si="32"/>
        <v/>
      </c>
      <c r="Q433" s="61" t="str">
        <f t="shared" si="33"/>
        <v/>
      </c>
    </row>
    <row r="434" spans="16:17" x14ac:dyDescent="0.2">
      <c r="P434" s="61" t="str">
        <f t="shared" si="32"/>
        <v/>
      </c>
      <c r="Q434" s="61" t="str">
        <f t="shared" si="33"/>
        <v/>
      </c>
    </row>
    <row r="435" spans="16:17" x14ac:dyDescent="0.2">
      <c r="P435" s="61" t="str">
        <f t="shared" si="32"/>
        <v/>
      </c>
      <c r="Q435" s="61" t="str">
        <f t="shared" si="33"/>
        <v/>
      </c>
    </row>
    <row r="436" spans="16:17" x14ac:dyDescent="0.2">
      <c r="P436" s="61" t="str">
        <f t="shared" si="32"/>
        <v/>
      </c>
      <c r="Q436" s="61" t="str">
        <f t="shared" si="33"/>
        <v/>
      </c>
    </row>
    <row r="437" spans="16:17" x14ac:dyDescent="0.2">
      <c r="P437" s="61" t="str">
        <f t="shared" si="32"/>
        <v/>
      </c>
      <c r="Q437" s="61" t="str">
        <f t="shared" si="33"/>
        <v/>
      </c>
    </row>
    <row r="438" spans="16:17" x14ac:dyDescent="0.2">
      <c r="P438" s="61" t="str">
        <f t="shared" si="32"/>
        <v/>
      </c>
      <c r="Q438" s="61" t="str">
        <f t="shared" si="33"/>
        <v/>
      </c>
    </row>
    <row r="439" spans="16:17" x14ac:dyDescent="0.2">
      <c r="P439" s="61" t="str">
        <f t="shared" si="32"/>
        <v/>
      </c>
      <c r="Q439" s="61" t="str">
        <f t="shared" si="33"/>
        <v/>
      </c>
    </row>
    <row r="440" spans="16:17" x14ac:dyDescent="0.2">
      <c r="P440" s="61" t="str">
        <f t="shared" si="32"/>
        <v/>
      </c>
      <c r="Q440" s="61" t="str">
        <f t="shared" si="33"/>
        <v/>
      </c>
    </row>
    <row r="441" spans="16:17" x14ac:dyDescent="0.2">
      <c r="P441" s="61" t="str">
        <f t="shared" ref="P441:P504" si="34">IF(K441=$C$8,ROW(),"")</f>
        <v/>
      </c>
      <c r="Q441" s="61" t="str">
        <f t="shared" ref="Q441:Q504" si="35">IF(K441=$C$10,ROW(),"")</f>
        <v/>
      </c>
    </row>
    <row r="442" spans="16:17" x14ac:dyDescent="0.2">
      <c r="P442" s="61" t="str">
        <f t="shared" si="34"/>
        <v/>
      </c>
      <c r="Q442" s="61" t="str">
        <f t="shared" si="35"/>
        <v/>
      </c>
    </row>
    <row r="443" spans="16:17" x14ac:dyDescent="0.2">
      <c r="P443" s="61" t="str">
        <f t="shared" si="34"/>
        <v/>
      </c>
      <c r="Q443" s="61" t="str">
        <f t="shared" si="35"/>
        <v/>
      </c>
    </row>
    <row r="444" spans="16:17" x14ac:dyDescent="0.2">
      <c r="P444" s="61" t="str">
        <f t="shared" si="34"/>
        <v/>
      </c>
      <c r="Q444" s="61" t="str">
        <f t="shared" si="35"/>
        <v/>
      </c>
    </row>
    <row r="445" spans="16:17" x14ac:dyDescent="0.2">
      <c r="P445" s="61" t="str">
        <f t="shared" si="34"/>
        <v/>
      </c>
      <c r="Q445" s="61" t="str">
        <f t="shared" si="35"/>
        <v/>
      </c>
    </row>
    <row r="446" spans="16:17" x14ac:dyDescent="0.2">
      <c r="P446" s="61" t="str">
        <f t="shared" si="34"/>
        <v/>
      </c>
      <c r="Q446" s="61" t="str">
        <f t="shared" si="35"/>
        <v/>
      </c>
    </row>
    <row r="447" spans="16:17" x14ac:dyDescent="0.2">
      <c r="P447" s="61" t="str">
        <f t="shared" si="34"/>
        <v/>
      </c>
      <c r="Q447" s="61" t="str">
        <f t="shared" si="35"/>
        <v/>
      </c>
    </row>
    <row r="448" spans="16:17" x14ac:dyDescent="0.2">
      <c r="P448" s="61" t="str">
        <f t="shared" si="34"/>
        <v/>
      </c>
      <c r="Q448" s="61" t="str">
        <f t="shared" si="35"/>
        <v/>
      </c>
    </row>
    <row r="449" spans="16:17" x14ac:dyDescent="0.2">
      <c r="P449" s="61" t="str">
        <f t="shared" si="34"/>
        <v/>
      </c>
      <c r="Q449" s="61" t="str">
        <f t="shared" si="35"/>
        <v/>
      </c>
    </row>
    <row r="450" spans="16:17" x14ac:dyDescent="0.2">
      <c r="P450" s="61" t="str">
        <f t="shared" si="34"/>
        <v/>
      </c>
      <c r="Q450" s="61" t="str">
        <f t="shared" si="35"/>
        <v/>
      </c>
    </row>
    <row r="451" spans="16:17" x14ac:dyDescent="0.2">
      <c r="P451" s="61" t="str">
        <f t="shared" si="34"/>
        <v/>
      </c>
      <c r="Q451" s="61" t="str">
        <f t="shared" si="35"/>
        <v/>
      </c>
    </row>
    <row r="452" spans="16:17" x14ac:dyDescent="0.2">
      <c r="P452" s="61" t="str">
        <f t="shared" si="34"/>
        <v/>
      </c>
      <c r="Q452" s="61" t="str">
        <f t="shared" si="35"/>
        <v/>
      </c>
    </row>
    <row r="453" spans="16:17" x14ac:dyDescent="0.2">
      <c r="P453" s="61" t="str">
        <f t="shared" si="34"/>
        <v/>
      </c>
      <c r="Q453" s="61" t="str">
        <f t="shared" si="35"/>
        <v/>
      </c>
    </row>
    <row r="454" spans="16:17" x14ac:dyDescent="0.2">
      <c r="P454" s="61" t="str">
        <f t="shared" si="34"/>
        <v/>
      </c>
      <c r="Q454" s="61" t="str">
        <f t="shared" si="35"/>
        <v/>
      </c>
    </row>
    <row r="455" spans="16:17" x14ac:dyDescent="0.2">
      <c r="P455" s="61" t="str">
        <f t="shared" si="34"/>
        <v/>
      </c>
      <c r="Q455" s="61" t="str">
        <f t="shared" si="35"/>
        <v/>
      </c>
    </row>
    <row r="456" spans="16:17" x14ac:dyDescent="0.2">
      <c r="P456" s="61" t="str">
        <f t="shared" si="34"/>
        <v/>
      </c>
      <c r="Q456" s="61" t="str">
        <f t="shared" si="35"/>
        <v/>
      </c>
    </row>
    <row r="457" spans="16:17" x14ac:dyDescent="0.2">
      <c r="P457" s="61" t="str">
        <f t="shared" si="34"/>
        <v/>
      </c>
      <c r="Q457" s="61" t="str">
        <f t="shared" si="35"/>
        <v/>
      </c>
    </row>
    <row r="458" spans="16:17" x14ac:dyDescent="0.2">
      <c r="P458" s="61" t="str">
        <f t="shared" si="34"/>
        <v/>
      </c>
      <c r="Q458" s="61" t="str">
        <f t="shared" si="35"/>
        <v/>
      </c>
    </row>
    <row r="459" spans="16:17" x14ac:dyDescent="0.2">
      <c r="P459" s="61" t="str">
        <f t="shared" si="34"/>
        <v/>
      </c>
      <c r="Q459" s="61" t="str">
        <f t="shared" si="35"/>
        <v/>
      </c>
    </row>
    <row r="460" spans="16:17" x14ac:dyDescent="0.2">
      <c r="P460" s="61" t="str">
        <f t="shared" si="34"/>
        <v/>
      </c>
      <c r="Q460" s="61" t="str">
        <f t="shared" si="35"/>
        <v/>
      </c>
    </row>
    <row r="461" spans="16:17" x14ac:dyDescent="0.2">
      <c r="P461" s="61" t="str">
        <f t="shared" si="34"/>
        <v/>
      </c>
      <c r="Q461" s="61" t="str">
        <f t="shared" si="35"/>
        <v/>
      </c>
    </row>
    <row r="462" spans="16:17" x14ac:dyDescent="0.2">
      <c r="P462" s="61" t="str">
        <f t="shared" si="34"/>
        <v/>
      </c>
      <c r="Q462" s="61" t="str">
        <f t="shared" si="35"/>
        <v/>
      </c>
    </row>
    <row r="463" spans="16:17" x14ac:dyDescent="0.2">
      <c r="P463" s="61" t="str">
        <f t="shared" si="34"/>
        <v/>
      </c>
      <c r="Q463" s="61" t="str">
        <f t="shared" si="35"/>
        <v/>
      </c>
    </row>
    <row r="464" spans="16:17" x14ac:dyDescent="0.2">
      <c r="P464" s="61" t="str">
        <f t="shared" si="34"/>
        <v/>
      </c>
      <c r="Q464" s="61" t="str">
        <f t="shared" si="35"/>
        <v/>
      </c>
    </row>
    <row r="465" spans="16:17" x14ac:dyDescent="0.2">
      <c r="P465" s="61" t="str">
        <f t="shared" si="34"/>
        <v/>
      </c>
      <c r="Q465" s="61" t="str">
        <f t="shared" si="35"/>
        <v/>
      </c>
    </row>
    <row r="466" spans="16:17" x14ac:dyDescent="0.2">
      <c r="P466" s="61" t="str">
        <f t="shared" si="34"/>
        <v/>
      </c>
      <c r="Q466" s="61" t="str">
        <f t="shared" si="35"/>
        <v/>
      </c>
    </row>
    <row r="467" spans="16:17" x14ac:dyDescent="0.2">
      <c r="P467" s="61" t="str">
        <f t="shared" si="34"/>
        <v/>
      </c>
      <c r="Q467" s="61" t="str">
        <f t="shared" si="35"/>
        <v/>
      </c>
    </row>
    <row r="468" spans="16:17" x14ac:dyDescent="0.2">
      <c r="P468" s="61" t="str">
        <f t="shared" si="34"/>
        <v/>
      </c>
      <c r="Q468" s="61" t="str">
        <f t="shared" si="35"/>
        <v/>
      </c>
    </row>
    <row r="469" spans="16:17" x14ac:dyDescent="0.2">
      <c r="P469" s="61" t="str">
        <f t="shared" si="34"/>
        <v/>
      </c>
      <c r="Q469" s="61" t="str">
        <f t="shared" si="35"/>
        <v/>
      </c>
    </row>
    <row r="470" spans="16:17" x14ac:dyDescent="0.2">
      <c r="P470" s="61" t="str">
        <f t="shared" si="34"/>
        <v/>
      </c>
      <c r="Q470" s="61" t="str">
        <f t="shared" si="35"/>
        <v/>
      </c>
    </row>
    <row r="471" spans="16:17" x14ac:dyDescent="0.2">
      <c r="P471" s="61" t="str">
        <f t="shared" si="34"/>
        <v/>
      </c>
      <c r="Q471" s="61" t="str">
        <f t="shared" si="35"/>
        <v/>
      </c>
    </row>
    <row r="472" spans="16:17" x14ac:dyDescent="0.2">
      <c r="P472" s="61" t="str">
        <f t="shared" si="34"/>
        <v/>
      </c>
      <c r="Q472" s="61" t="str">
        <f t="shared" si="35"/>
        <v/>
      </c>
    </row>
    <row r="473" spans="16:17" x14ac:dyDescent="0.2">
      <c r="P473" s="61" t="str">
        <f t="shared" si="34"/>
        <v/>
      </c>
      <c r="Q473" s="61" t="str">
        <f t="shared" si="35"/>
        <v/>
      </c>
    </row>
    <row r="474" spans="16:17" x14ac:dyDescent="0.2">
      <c r="P474" s="61" t="str">
        <f t="shared" si="34"/>
        <v/>
      </c>
      <c r="Q474" s="61" t="str">
        <f t="shared" si="35"/>
        <v/>
      </c>
    </row>
    <row r="475" spans="16:17" x14ac:dyDescent="0.2">
      <c r="P475" s="61" t="str">
        <f t="shared" si="34"/>
        <v/>
      </c>
      <c r="Q475" s="61" t="str">
        <f t="shared" si="35"/>
        <v/>
      </c>
    </row>
    <row r="476" spans="16:17" x14ac:dyDescent="0.2">
      <c r="P476" s="61" t="str">
        <f t="shared" si="34"/>
        <v/>
      </c>
      <c r="Q476" s="61" t="str">
        <f t="shared" si="35"/>
        <v/>
      </c>
    </row>
    <row r="477" spans="16:17" x14ac:dyDescent="0.2">
      <c r="P477" s="61" t="str">
        <f t="shared" si="34"/>
        <v/>
      </c>
      <c r="Q477" s="61" t="str">
        <f t="shared" si="35"/>
        <v/>
      </c>
    </row>
    <row r="478" spans="16:17" x14ac:dyDescent="0.2">
      <c r="P478" s="61" t="str">
        <f t="shared" si="34"/>
        <v/>
      </c>
      <c r="Q478" s="61" t="str">
        <f t="shared" si="35"/>
        <v/>
      </c>
    </row>
    <row r="479" spans="16:17" x14ac:dyDescent="0.2">
      <c r="P479" s="61" t="str">
        <f t="shared" si="34"/>
        <v/>
      </c>
      <c r="Q479" s="61" t="str">
        <f t="shared" si="35"/>
        <v/>
      </c>
    </row>
    <row r="480" spans="16:17" x14ac:dyDescent="0.2">
      <c r="P480" s="61" t="str">
        <f t="shared" si="34"/>
        <v/>
      </c>
      <c r="Q480" s="61" t="str">
        <f t="shared" si="35"/>
        <v/>
      </c>
    </row>
    <row r="481" spans="16:17" x14ac:dyDescent="0.2">
      <c r="P481" s="61" t="str">
        <f t="shared" si="34"/>
        <v/>
      </c>
      <c r="Q481" s="61" t="str">
        <f t="shared" si="35"/>
        <v/>
      </c>
    </row>
    <row r="482" spans="16:17" x14ac:dyDescent="0.2">
      <c r="P482" s="61" t="str">
        <f t="shared" si="34"/>
        <v/>
      </c>
      <c r="Q482" s="61" t="str">
        <f t="shared" si="35"/>
        <v/>
      </c>
    </row>
    <row r="483" spans="16:17" x14ac:dyDescent="0.2">
      <c r="P483" s="61" t="str">
        <f t="shared" si="34"/>
        <v/>
      </c>
      <c r="Q483" s="61" t="str">
        <f t="shared" si="35"/>
        <v/>
      </c>
    </row>
    <row r="484" spans="16:17" x14ac:dyDescent="0.2">
      <c r="P484" s="61" t="str">
        <f t="shared" si="34"/>
        <v/>
      </c>
      <c r="Q484" s="61" t="str">
        <f t="shared" si="35"/>
        <v/>
      </c>
    </row>
    <row r="485" spans="16:17" x14ac:dyDescent="0.2">
      <c r="P485" s="61" t="str">
        <f t="shared" si="34"/>
        <v/>
      </c>
      <c r="Q485" s="61" t="str">
        <f t="shared" si="35"/>
        <v/>
      </c>
    </row>
    <row r="486" spans="16:17" x14ac:dyDescent="0.2">
      <c r="P486" s="61" t="str">
        <f t="shared" si="34"/>
        <v/>
      </c>
      <c r="Q486" s="61" t="str">
        <f t="shared" si="35"/>
        <v/>
      </c>
    </row>
    <row r="487" spans="16:17" x14ac:dyDescent="0.2">
      <c r="P487" s="61" t="str">
        <f t="shared" si="34"/>
        <v/>
      </c>
      <c r="Q487" s="61" t="str">
        <f t="shared" si="35"/>
        <v/>
      </c>
    </row>
    <row r="488" spans="16:17" x14ac:dyDescent="0.2">
      <c r="P488" s="61" t="str">
        <f t="shared" si="34"/>
        <v/>
      </c>
      <c r="Q488" s="61" t="str">
        <f t="shared" si="35"/>
        <v/>
      </c>
    </row>
    <row r="489" spans="16:17" x14ac:dyDescent="0.2">
      <c r="P489" s="61" t="str">
        <f t="shared" si="34"/>
        <v/>
      </c>
      <c r="Q489" s="61" t="str">
        <f t="shared" si="35"/>
        <v/>
      </c>
    </row>
    <row r="490" spans="16:17" x14ac:dyDescent="0.2">
      <c r="P490" s="61" t="str">
        <f t="shared" si="34"/>
        <v/>
      </c>
      <c r="Q490" s="61" t="str">
        <f t="shared" si="35"/>
        <v/>
      </c>
    </row>
    <row r="491" spans="16:17" x14ac:dyDescent="0.2">
      <c r="P491" s="61" t="str">
        <f t="shared" si="34"/>
        <v/>
      </c>
      <c r="Q491" s="61" t="str">
        <f t="shared" si="35"/>
        <v/>
      </c>
    </row>
    <row r="492" spans="16:17" x14ac:dyDescent="0.2">
      <c r="P492" s="61" t="str">
        <f t="shared" si="34"/>
        <v/>
      </c>
      <c r="Q492" s="61" t="str">
        <f t="shared" si="35"/>
        <v/>
      </c>
    </row>
    <row r="493" spans="16:17" x14ac:dyDescent="0.2">
      <c r="P493" s="61" t="str">
        <f t="shared" si="34"/>
        <v/>
      </c>
      <c r="Q493" s="61" t="str">
        <f t="shared" si="35"/>
        <v/>
      </c>
    </row>
    <row r="494" spans="16:17" x14ac:dyDescent="0.2">
      <c r="P494" s="61" t="str">
        <f t="shared" si="34"/>
        <v/>
      </c>
      <c r="Q494" s="61" t="str">
        <f t="shared" si="35"/>
        <v/>
      </c>
    </row>
    <row r="495" spans="16:17" x14ac:dyDescent="0.2">
      <c r="P495" s="61" t="str">
        <f t="shared" si="34"/>
        <v/>
      </c>
      <c r="Q495" s="61" t="str">
        <f t="shared" si="35"/>
        <v/>
      </c>
    </row>
    <row r="496" spans="16:17" x14ac:dyDescent="0.2">
      <c r="P496" s="61" t="str">
        <f t="shared" si="34"/>
        <v/>
      </c>
      <c r="Q496" s="61" t="str">
        <f t="shared" si="35"/>
        <v/>
      </c>
    </row>
    <row r="497" spans="16:27" x14ac:dyDescent="0.2">
      <c r="P497" s="61" t="str">
        <f t="shared" si="34"/>
        <v/>
      </c>
      <c r="Q497" s="61" t="str">
        <f t="shared" si="35"/>
        <v/>
      </c>
    </row>
    <row r="498" spans="16:27" x14ac:dyDescent="0.2">
      <c r="P498" s="61" t="str">
        <f t="shared" si="34"/>
        <v/>
      </c>
      <c r="Q498" s="61" t="str">
        <f t="shared" si="35"/>
        <v/>
      </c>
    </row>
    <row r="499" spans="16:27" x14ac:dyDescent="0.2">
      <c r="P499" s="61" t="str">
        <f t="shared" si="34"/>
        <v/>
      </c>
      <c r="Q499" s="61" t="str">
        <f t="shared" si="35"/>
        <v/>
      </c>
    </row>
    <row r="500" spans="16:27" x14ac:dyDescent="0.2">
      <c r="P500" s="61" t="str">
        <f t="shared" si="34"/>
        <v/>
      </c>
      <c r="Q500" s="61" t="str">
        <f t="shared" si="35"/>
        <v/>
      </c>
    </row>
    <row r="501" spans="16:27" x14ac:dyDescent="0.2">
      <c r="P501" s="61" t="str">
        <f t="shared" si="34"/>
        <v/>
      </c>
      <c r="Q501" s="61" t="str">
        <f t="shared" si="35"/>
        <v/>
      </c>
    </row>
    <row r="502" spans="16:27" x14ac:dyDescent="0.2">
      <c r="P502" s="61" t="str">
        <f t="shared" si="34"/>
        <v/>
      </c>
      <c r="Q502" s="61" t="str">
        <f t="shared" si="35"/>
        <v/>
      </c>
    </row>
    <row r="503" spans="16:27" x14ac:dyDescent="0.2">
      <c r="P503" s="61" t="str">
        <f t="shared" si="34"/>
        <v/>
      </c>
      <c r="Q503" s="61" t="str">
        <f t="shared" si="35"/>
        <v/>
      </c>
    </row>
    <row r="504" spans="16:27" x14ac:dyDescent="0.2">
      <c r="P504" s="61" t="str">
        <f t="shared" si="34"/>
        <v/>
      </c>
      <c r="Q504" s="61" t="str">
        <f t="shared" si="35"/>
        <v/>
      </c>
    </row>
    <row r="505" spans="16:27" x14ac:dyDescent="0.2">
      <c r="P505" s="61" t="str">
        <f t="shared" ref="P505:P568" si="36">IF(K505=$C$8,ROW(),"")</f>
        <v/>
      </c>
      <c r="Q505" s="61" t="str">
        <f t="shared" ref="Q505:Q568" si="37">IF(K505=$C$10,ROW(),"")</f>
        <v/>
      </c>
    </row>
    <row r="506" spans="16:27" x14ac:dyDescent="0.2">
      <c r="P506" s="61" t="str">
        <f t="shared" si="36"/>
        <v/>
      </c>
      <c r="Q506" s="61" t="str">
        <f t="shared" si="37"/>
        <v/>
      </c>
    </row>
    <row r="507" spans="16:27" x14ac:dyDescent="0.2">
      <c r="P507" s="61" t="str">
        <f t="shared" si="36"/>
        <v/>
      </c>
      <c r="Q507" s="61" t="str">
        <f t="shared" si="37"/>
        <v/>
      </c>
      <c r="T507" s="64"/>
      <c r="U507" s="64"/>
      <c r="V507" s="64"/>
      <c r="W507" s="64"/>
      <c r="X507" s="64"/>
      <c r="Y507" s="64"/>
      <c r="Z507" s="64"/>
      <c r="AA507" s="64"/>
    </row>
    <row r="508" spans="16:27" x14ac:dyDescent="0.2">
      <c r="P508" s="61" t="str">
        <f t="shared" si="36"/>
        <v/>
      </c>
      <c r="Q508" s="61" t="str">
        <f t="shared" si="37"/>
        <v/>
      </c>
      <c r="T508" s="64"/>
      <c r="U508" s="64"/>
      <c r="V508" s="64"/>
      <c r="W508" s="64"/>
      <c r="X508" s="64"/>
      <c r="Y508" s="64"/>
      <c r="Z508" s="64"/>
      <c r="AA508" s="64"/>
    </row>
    <row r="509" spans="16:27" x14ac:dyDescent="0.2">
      <c r="P509" s="61" t="str">
        <f t="shared" si="36"/>
        <v/>
      </c>
      <c r="Q509" s="61" t="str">
        <f t="shared" si="37"/>
        <v/>
      </c>
      <c r="T509" s="64"/>
      <c r="U509" s="64"/>
      <c r="V509" s="64"/>
      <c r="W509" s="64"/>
      <c r="X509" s="64"/>
      <c r="Y509" s="64"/>
      <c r="Z509" s="64"/>
      <c r="AA509" s="64"/>
    </row>
    <row r="510" spans="16:27" x14ac:dyDescent="0.2">
      <c r="P510" s="61" t="str">
        <f t="shared" si="36"/>
        <v/>
      </c>
      <c r="Q510" s="61" t="str">
        <f t="shared" si="37"/>
        <v/>
      </c>
      <c r="T510" s="64"/>
      <c r="U510" s="64"/>
      <c r="V510" s="64"/>
      <c r="W510" s="64"/>
      <c r="X510" s="64"/>
      <c r="Y510" s="64"/>
      <c r="Z510" s="64"/>
      <c r="AA510" s="64"/>
    </row>
    <row r="511" spans="16:27" x14ac:dyDescent="0.2">
      <c r="P511" s="61" t="str">
        <f t="shared" si="36"/>
        <v/>
      </c>
      <c r="Q511" s="61" t="str">
        <f t="shared" si="37"/>
        <v/>
      </c>
      <c r="T511" s="64"/>
      <c r="U511" s="64"/>
      <c r="V511" s="64"/>
      <c r="W511" s="64"/>
      <c r="X511" s="64"/>
      <c r="Y511" s="64"/>
      <c r="Z511" s="64"/>
      <c r="AA511" s="64"/>
    </row>
    <row r="512" spans="16:27" x14ac:dyDescent="0.2">
      <c r="P512" s="61" t="str">
        <f t="shared" si="36"/>
        <v/>
      </c>
      <c r="Q512" s="61" t="str">
        <f t="shared" si="37"/>
        <v/>
      </c>
      <c r="T512" s="64"/>
      <c r="U512" s="64"/>
      <c r="V512" s="64"/>
      <c r="W512" s="64"/>
      <c r="X512" s="64"/>
      <c r="Y512" s="64"/>
      <c r="Z512" s="64"/>
      <c r="AA512" s="64"/>
    </row>
    <row r="513" spans="16:27" x14ac:dyDescent="0.2">
      <c r="P513" s="61" t="str">
        <f t="shared" si="36"/>
        <v/>
      </c>
      <c r="Q513" s="61" t="str">
        <f t="shared" si="37"/>
        <v/>
      </c>
      <c r="T513" s="64"/>
      <c r="U513" s="64"/>
      <c r="V513" s="64"/>
      <c r="W513" s="64"/>
      <c r="X513" s="64"/>
      <c r="Y513" s="64"/>
      <c r="Z513" s="64"/>
      <c r="AA513" s="64"/>
    </row>
    <row r="514" spans="16:27" x14ac:dyDescent="0.2">
      <c r="P514" s="61" t="str">
        <f t="shared" si="36"/>
        <v/>
      </c>
      <c r="Q514" s="61" t="str">
        <f t="shared" si="37"/>
        <v/>
      </c>
      <c r="T514" s="64"/>
      <c r="U514" s="64"/>
      <c r="V514" s="64"/>
      <c r="W514" s="64"/>
      <c r="X514" s="64"/>
      <c r="Y514" s="64"/>
      <c r="Z514" s="64"/>
      <c r="AA514" s="64"/>
    </row>
    <row r="515" spans="16:27" x14ac:dyDescent="0.2">
      <c r="P515" s="61" t="str">
        <f t="shared" si="36"/>
        <v/>
      </c>
      <c r="Q515" s="61" t="str">
        <f t="shared" si="37"/>
        <v/>
      </c>
      <c r="T515" s="64"/>
      <c r="U515" s="64"/>
      <c r="V515" s="64"/>
      <c r="W515" s="64"/>
      <c r="X515" s="64"/>
      <c r="Y515" s="64"/>
      <c r="Z515" s="64"/>
      <c r="AA515" s="64"/>
    </row>
    <row r="516" spans="16:27" x14ac:dyDescent="0.2">
      <c r="P516" s="61" t="str">
        <f t="shared" si="36"/>
        <v/>
      </c>
      <c r="Q516" s="61" t="str">
        <f t="shared" si="37"/>
        <v/>
      </c>
      <c r="T516" s="64"/>
      <c r="U516" s="64"/>
      <c r="V516" s="64"/>
      <c r="W516" s="64"/>
      <c r="X516" s="64"/>
      <c r="Y516" s="64"/>
      <c r="Z516" s="64"/>
      <c r="AA516" s="64"/>
    </row>
    <row r="517" spans="16:27" x14ac:dyDescent="0.2">
      <c r="P517" s="61" t="str">
        <f t="shared" si="36"/>
        <v/>
      </c>
      <c r="Q517" s="61" t="str">
        <f t="shared" si="37"/>
        <v/>
      </c>
      <c r="T517" s="64"/>
      <c r="U517" s="64"/>
      <c r="V517" s="64"/>
      <c r="W517" s="64"/>
      <c r="X517" s="64"/>
      <c r="Y517" s="64"/>
      <c r="Z517" s="64"/>
      <c r="AA517" s="64"/>
    </row>
    <row r="518" spans="16:27" x14ac:dyDescent="0.2">
      <c r="P518" s="61" t="str">
        <f t="shared" si="36"/>
        <v/>
      </c>
      <c r="Q518" s="61" t="str">
        <f t="shared" si="37"/>
        <v/>
      </c>
      <c r="T518" s="64"/>
      <c r="U518" s="64"/>
      <c r="V518" s="64"/>
      <c r="W518" s="64"/>
      <c r="X518" s="64"/>
      <c r="Y518" s="64"/>
      <c r="Z518" s="64"/>
      <c r="AA518" s="64"/>
    </row>
    <row r="519" spans="16:27" x14ac:dyDescent="0.2">
      <c r="P519" s="61" t="str">
        <f t="shared" si="36"/>
        <v/>
      </c>
      <c r="Q519" s="61" t="str">
        <f t="shared" si="37"/>
        <v/>
      </c>
      <c r="T519" s="64"/>
      <c r="U519" s="64"/>
      <c r="V519" s="64"/>
      <c r="W519" s="64"/>
      <c r="X519" s="64"/>
      <c r="Y519" s="64"/>
      <c r="Z519" s="64"/>
      <c r="AA519" s="64"/>
    </row>
    <row r="520" spans="16:27" x14ac:dyDescent="0.2">
      <c r="P520" s="61" t="str">
        <f t="shared" si="36"/>
        <v/>
      </c>
      <c r="Q520" s="61" t="str">
        <f t="shared" si="37"/>
        <v/>
      </c>
      <c r="T520" s="64"/>
      <c r="U520" s="64"/>
      <c r="V520" s="64"/>
      <c r="W520" s="64"/>
      <c r="X520" s="64"/>
      <c r="Y520" s="64"/>
      <c r="Z520" s="64"/>
      <c r="AA520" s="64"/>
    </row>
    <row r="521" spans="16:27" x14ac:dyDescent="0.2">
      <c r="P521" s="61" t="str">
        <f t="shared" si="36"/>
        <v/>
      </c>
      <c r="Q521" s="61" t="str">
        <f t="shared" si="37"/>
        <v/>
      </c>
      <c r="T521" s="64"/>
      <c r="U521" s="64"/>
      <c r="V521" s="64"/>
      <c r="W521" s="64"/>
      <c r="X521" s="64"/>
      <c r="Y521" s="64"/>
      <c r="Z521" s="64"/>
      <c r="AA521" s="64"/>
    </row>
    <row r="522" spans="16:27" x14ac:dyDescent="0.2">
      <c r="P522" s="61" t="str">
        <f t="shared" si="36"/>
        <v/>
      </c>
      <c r="Q522" s="61" t="str">
        <f t="shared" si="37"/>
        <v/>
      </c>
      <c r="T522" s="64"/>
      <c r="U522" s="64"/>
      <c r="V522" s="64"/>
      <c r="W522" s="64"/>
      <c r="X522" s="64"/>
      <c r="Y522" s="64"/>
      <c r="Z522" s="64"/>
      <c r="AA522" s="64"/>
    </row>
    <row r="523" spans="16:27" x14ac:dyDescent="0.2">
      <c r="P523" s="61" t="str">
        <f t="shared" si="36"/>
        <v/>
      </c>
      <c r="Q523" s="61" t="str">
        <f t="shared" si="37"/>
        <v/>
      </c>
      <c r="T523" s="64"/>
      <c r="U523" s="64"/>
      <c r="V523" s="64"/>
      <c r="W523" s="64"/>
      <c r="X523" s="64"/>
      <c r="Y523" s="64"/>
      <c r="Z523" s="64"/>
      <c r="AA523" s="64"/>
    </row>
    <row r="524" spans="16:27" x14ac:dyDescent="0.2">
      <c r="P524" s="61" t="str">
        <f t="shared" si="36"/>
        <v/>
      </c>
      <c r="Q524" s="61" t="str">
        <f t="shared" si="37"/>
        <v/>
      </c>
      <c r="T524" s="64"/>
      <c r="U524" s="64"/>
      <c r="V524" s="64"/>
      <c r="W524" s="64"/>
      <c r="X524" s="64"/>
      <c r="Y524" s="64"/>
      <c r="Z524" s="64"/>
      <c r="AA524" s="64"/>
    </row>
    <row r="525" spans="16:27" x14ac:dyDescent="0.2">
      <c r="P525" s="61" t="str">
        <f t="shared" si="36"/>
        <v/>
      </c>
      <c r="Q525" s="61" t="str">
        <f t="shared" si="37"/>
        <v/>
      </c>
      <c r="T525" s="64"/>
      <c r="U525" s="64"/>
      <c r="V525" s="64"/>
      <c r="W525" s="64"/>
      <c r="X525" s="64"/>
      <c r="Y525" s="64"/>
      <c r="Z525" s="64"/>
      <c r="AA525" s="64"/>
    </row>
    <row r="526" spans="16:27" x14ac:dyDescent="0.2">
      <c r="P526" s="61" t="str">
        <f t="shared" si="36"/>
        <v/>
      </c>
      <c r="Q526" s="61" t="str">
        <f t="shared" si="37"/>
        <v/>
      </c>
      <c r="T526" s="64"/>
      <c r="U526" s="64"/>
      <c r="V526" s="64"/>
      <c r="W526" s="64"/>
      <c r="X526" s="64"/>
      <c r="Y526" s="64"/>
      <c r="Z526" s="64"/>
      <c r="AA526" s="64"/>
    </row>
    <row r="527" spans="16:27" x14ac:dyDescent="0.2">
      <c r="P527" s="61" t="str">
        <f t="shared" si="36"/>
        <v/>
      </c>
      <c r="Q527" s="61" t="str">
        <f t="shared" si="37"/>
        <v/>
      </c>
      <c r="T527" s="64"/>
      <c r="U527" s="64"/>
      <c r="V527" s="64"/>
      <c r="W527" s="64"/>
      <c r="X527" s="64"/>
      <c r="Y527" s="64"/>
      <c r="Z527" s="64"/>
      <c r="AA527" s="64"/>
    </row>
    <row r="528" spans="16:27" x14ac:dyDescent="0.2">
      <c r="P528" s="61" t="str">
        <f t="shared" si="36"/>
        <v/>
      </c>
      <c r="Q528" s="61" t="str">
        <f t="shared" si="37"/>
        <v/>
      </c>
      <c r="T528" s="64"/>
      <c r="U528" s="64"/>
      <c r="V528" s="64"/>
      <c r="W528" s="64"/>
      <c r="X528" s="64"/>
      <c r="Y528" s="64"/>
      <c r="Z528" s="64"/>
      <c r="AA528" s="64"/>
    </row>
    <row r="529" spans="11:68" x14ac:dyDescent="0.2">
      <c r="P529" s="61" t="str">
        <f t="shared" si="36"/>
        <v/>
      </c>
      <c r="Q529" s="61" t="str">
        <f t="shared" si="37"/>
        <v/>
      </c>
      <c r="T529" s="64"/>
      <c r="U529" s="64"/>
      <c r="V529" s="64"/>
      <c r="W529" s="64"/>
      <c r="X529" s="64"/>
      <c r="Y529" s="64"/>
      <c r="Z529" s="64"/>
      <c r="AA529" s="64"/>
    </row>
    <row r="530" spans="11:68" x14ac:dyDescent="0.2">
      <c r="P530" s="61" t="str">
        <f t="shared" si="36"/>
        <v/>
      </c>
      <c r="Q530" s="61" t="str">
        <f t="shared" si="37"/>
        <v/>
      </c>
      <c r="T530" s="64"/>
      <c r="U530" s="64"/>
      <c r="V530" s="64"/>
      <c r="W530" s="64"/>
      <c r="X530" s="64"/>
      <c r="Y530" s="64"/>
      <c r="Z530" s="64"/>
      <c r="AA530" s="64"/>
    </row>
    <row r="531" spans="11:68" x14ac:dyDescent="0.2">
      <c r="P531" s="61" t="str">
        <f t="shared" si="36"/>
        <v/>
      </c>
      <c r="Q531" s="61" t="str">
        <f t="shared" si="37"/>
        <v/>
      </c>
      <c r="T531" s="64"/>
      <c r="U531" s="64"/>
      <c r="V531" s="64"/>
      <c r="W531" s="64"/>
      <c r="X531" s="64"/>
      <c r="Y531" s="64"/>
      <c r="Z531" s="64"/>
      <c r="AA531" s="64"/>
    </row>
    <row r="532" spans="11:68" x14ac:dyDescent="0.2">
      <c r="P532" s="61" t="str">
        <f t="shared" si="36"/>
        <v/>
      </c>
      <c r="Q532" s="61" t="str">
        <f t="shared" si="37"/>
        <v/>
      </c>
      <c r="T532" s="64"/>
      <c r="U532" s="64"/>
      <c r="V532" s="64"/>
      <c r="W532" s="64"/>
      <c r="X532" s="64"/>
      <c r="Y532" s="64"/>
      <c r="Z532" s="64"/>
      <c r="AA532" s="64"/>
    </row>
    <row r="533" spans="11:68" x14ac:dyDescent="0.2">
      <c r="P533" s="61" t="str">
        <f t="shared" si="36"/>
        <v/>
      </c>
      <c r="Q533" s="61" t="str">
        <f t="shared" si="37"/>
        <v/>
      </c>
      <c r="T533" s="64"/>
      <c r="U533" s="64"/>
      <c r="V533" s="64"/>
      <c r="W533" s="64"/>
      <c r="X533" s="64"/>
      <c r="Y533" s="64"/>
      <c r="Z533" s="64"/>
      <c r="AA533" s="64"/>
    </row>
    <row r="534" spans="11:68" x14ac:dyDescent="0.2">
      <c r="P534" s="61" t="str">
        <f t="shared" si="36"/>
        <v/>
      </c>
      <c r="Q534" s="61" t="str">
        <f t="shared" si="37"/>
        <v/>
      </c>
      <c r="T534" s="64"/>
      <c r="U534" s="64"/>
      <c r="V534" s="64"/>
      <c r="W534" s="64"/>
      <c r="X534" s="64"/>
      <c r="Y534" s="64"/>
      <c r="Z534" s="64"/>
      <c r="AA534" s="64"/>
    </row>
    <row r="535" spans="11:68" x14ac:dyDescent="0.2">
      <c r="P535" s="61" t="str">
        <f t="shared" si="36"/>
        <v/>
      </c>
      <c r="Q535" s="61" t="str">
        <f t="shared" si="37"/>
        <v/>
      </c>
      <c r="T535" s="64"/>
      <c r="U535" s="64"/>
      <c r="V535" s="64"/>
      <c r="W535" s="64"/>
      <c r="X535" s="64"/>
      <c r="Y535" s="64"/>
      <c r="Z535" s="64"/>
      <c r="AA535" s="64"/>
    </row>
    <row r="536" spans="11:68" x14ac:dyDescent="0.2">
      <c r="P536" s="61" t="str">
        <f t="shared" si="36"/>
        <v/>
      </c>
      <c r="Q536" s="61" t="str">
        <f t="shared" si="37"/>
        <v/>
      </c>
      <c r="T536" s="64"/>
      <c r="U536" s="64"/>
      <c r="V536" s="64"/>
      <c r="W536" s="64"/>
      <c r="X536" s="64"/>
      <c r="Y536" s="64"/>
      <c r="Z536" s="64"/>
      <c r="AA536" s="64"/>
    </row>
    <row r="537" spans="11:68" x14ac:dyDescent="0.2">
      <c r="P537" s="61" t="str">
        <f t="shared" si="36"/>
        <v/>
      </c>
      <c r="Q537" s="61" t="str">
        <f t="shared" si="37"/>
        <v/>
      </c>
      <c r="T537" s="64"/>
      <c r="U537" s="64"/>
      <c r="V537" s="64"/>
      <c r="W537" s="64"/>
      <c r="X537" s="64"/>
      <c r="Y537" s="64"/>
      <c r="Z537" s="64"/>
      <c r="AA537" s="64"/>
    </row>
    <row r="538" spans="11:68" x14ac:dyDescent="0.2">
      <c r="P538" s="61" t="str">
        <f t="shared" si="36"/>
        <v/>
      </c>
      <c r="Q538" s="61" t="str">
        <f t="shared" si="37"/>
        <v/>
      </c>
      <c r="T538" s="64"/>
      <c r="U538" s="64"/>
      <c r="V538" s="64"/>
      <c r="W538" s="64"/>
      <c r="X538" s="64"/>
      <c r="Y538" s="64"/>
      <c r="Z538" s="64"/>
      <c r="AA538" s="64"/>
    </row>
    <row r="539" spans="11:68" x14ac:dyDescent="0.2">
      <c r="P539" s="61" t="str">
        <f t="shared" si="36"/>
        <v/>
      </c>
      <c r="Q539" s="61" t="str">
        <f t="shared" si="37"/>
        <v/>
      </c>
      <c r="T539" s="64"/>
      <c r="U539" s="64"/>
      <c r="V539" s="64"/>
      <c r="W539" s="64"/>
      <c r="X539" s="64"/>
      <c r="Y539" s="64"/>
      <c r="Z539" s="64"/>
      <c r="AA539" s="64"/>
    </row>
    <row r="540" spans="11:68" x14ac:dyDescent="0.2">
      <c r="P540" s="61" t="str">
        <f t="shared" si="36"/>
        <v/>
      </c>
      <c r="Q540" s="61" t="str">
        <f t="shared" si="37"/>
        <v/>
      </c>
      <c r="T540" s="64"/>
      <c r="U540" s="64"/>
      <c r="V540" s="64"/>
      <c r="W540" s="64"/>
      <c r="X540" s="64"/>
      <c r="Y540" s="64"/>
      <c r="Z540" s="64"/>
      <c r="AA540" s="64"/>
    </row>
    <row r="541" spans="11:68" s="64" customFormat="1" ht="17.149999999999999" customHeight="1" x14ac:dyDescent="0.2">
      <c r="K541"/>
      <c r="L541"/>
      <c r="M541"/>
      <c r="N541"/>
      <c r="O541"/>
      <c r="P541" s="61" t="str">
        <f t="shared" si="36"/>
        <v/>
      </c>
      <c r="Q541" s="61" t="str">
        <f t="shared" si="37"/>
        <v/>
      </c>
      <c r="AR541" s="65" t="str">
        <f t="shared" ref="AR541:AR547" si="38">IF(I3="","",I3)</f>
        <v/>
      </c>
      <c r="AS541" s="16" t="s">
        <v>126</v>
      </c>
      <c r="AT541" s="16"/>
      <c r="AV541" s="16"/>
      <c r="AW541" s="65" t="str">
        <f>IF(I11="","",I11)</f>
        <v/>
      </c>
      <c r="AX541" s="16" t="s">
        <v>151</v>
      </c>
      <c r="AY541" s="16"/>
      <c r="AZ541" s="16"/>
      <c r="BA541" s="16"/>
      <c r="BB541" s="16"/>
      <c r="BC541" s="16"/>
      <c r="BD541" s="65" t="str">
        <f>IF(E3="男子","○","")</f>
        <v>○</v>
      </c>
      <c r="BE541" s="16" t="s">
        <v>243</v>
      </c>
      <c r="BF541" s="16"/>
      <c r="BG541" s="16"/>
      <c r="BH541" s="181" t="s">
        <v>244</v>
      </c>
      <c r="BI541" s="182"/>
      <c r="BJ541" s="185" t="str">
        <f>IF(B5="","",B5)</f>
        <v>商１</v>
      </c>
      <c r="BK541" s="186"/>
      <c r="BL541" s="186"/>
      <c r="BM541" s="186"/>
      <c r="BN541" s="186"/>
      <c r="BO541" s="186"/>
      <c r="BP541" s="187"/>
    </row>
    <row r="542" spans="11:68" s="64" customFormat="1" ht="17.25" customHeight="1" x14ac:dyDescent="0.2">
      <c r="K542"/>
      <c r="L542"/>
      <c r="M542"/>
      <c r="N542"/>
      <c r="O542"/>
      <c r="P542" s="66" t="str">
        <f t="shared" si="36"/>
        <v/>
      </c>
      <c r="Q542" s="66" t="str">
        <f t="shared" si="37"/>
        <v/>
      </c>
      <c r="AL542" s="16" t="s">
        <v>245</v>
      </c>
      <c r="AR542" s="65" t="str">
        <f t="shared" si="38"/>
        <v/>
      </c>
      <c r="AS542" s="16" t="s">
        <v>130</v>
      </c>
      <c r="AT542" s="16"/>
      <c r="AV542" s="16"/>
      <c r="AW542" s="65" t="str">
        <f>IF(I12="","",I12)</f>
        <v/>
      </c>
      <c r="AX542" s="16" t="s">
        <v>154</v>
      </c>
      <c r="AY542" s="16"/>
      <c r="AZ542" s="16"/>
      <c r="BA542" s="16"/>
      <c r="BB542" s="16"/>
      <c r="BC542" s="16"/>
      <c r="BD542" s="65" t="str">
        <f>IF(E3="女子","○","")</f>
        <v/>
      </c>
      <c r="BE542" s="16" t="s">
        <v>246</v>
      </c>
      <c r="BF542" s="16"/>
      <c r="BG542" s="16"/>
      <c r="BH542" s="183"/>
      <c r="BI542" s="184"/>
      <c r="BJ542" s="188"/>
      <c r="BK542" s="189"/>
      <c r="BL542" s="189"/>
      <c r="BM542" s="189"/>
      <c r="BN542" s="189"/>
      <c r="BO542" s="189"/>
      <c r="BP542" s="190"/>
    </row>
    <row r="543" spans="11:68" s="64" customFormat="1" ht="17.25" customHeight="1" x14ac:dyDescent="0.2">
      <c r="K543"/>
      <c r="L543"/>
      <c r="M543"/>
      <c r="N543"/>
      <c r="O543"/>
      <c r="P543" s="66" t="str">
        <f t="shared" si="36"/>
        <v/>
      </c>
      <c r="Q543" s="66" t="str">
        <f t="shared" si="37"/>
        <v/>
      </c>
      <c r="AL543" s="16" t="s">
        <v>247</v>
      </c>
      <c r="AR543" s="65" t="str">
        <f t="shared" si="38"/>
        <v/>
      </c>
      <c r="AS543" s="16" t="s">
        <v>135</v>
      </c>
      <c r="AT543" s="16"/>
      <c r="AV543" s="16"/>
      <c r="AW543" s="65" t="str">
        <f>IF(I13="","",I13)</f>
        <v>○</v>
      </c>
      <c r="AX543" s="16" t="s">
        <v>156</v>
      </c>
      <c r="AY543" s="16"/>
      <c r="AZ543" s="16"/>
      <c r="BA543" s="16"/>
      <c r="BB543" s="16"/>
      <c r="BC543" s="16"/>
      <c r="BD543" s="16"/>
      <c r="BE543" s="16"/>
      <c r="BF543" s="16"/>
      <c r="BG543" s="16"/>
      <c r="BH543" s="16"/>
      <c r="BI543" s="16"/>
      <c r="BJ543" s="16"/>
      <c r="BK543" s="16"/>
      <c r="BL543" s="16"/>
      <c r="BM543" s="16"/>
      <c r="BN543" s="16"/>
      <c r="BO543" s="16"/>
      <c r="BP543" s="16"/>
    </row>
    <row r="544" spans="11:68" s="64" customFormat="1" ht="17.25" customHeight="1" x14ac:dyDescent="0.2">
      <c r="K544"/>
      <c r="L544"/>
      <c r="M544"/>
      <c r="N544"/>
      <c r="O544"/>
      <c r="P544" s="66" t="str">
        <f t="shared" si="36"/>
        <v/>
      </c>
      <c r="Q544" s="66" t="str">
        <f t="shared" si="37"/>
        <v/>
      </c>
      <c r="AL544" s="16" t="s">
        <v>248</v>
      </c>
      <c r="AR544" s="65" t="str">
        <f t="shared" si="38"/>
        <v>○</v>
      </c>
      <c r="AS544" s="16" t="s">
        <v>139</v>
      </c>
      <c r="AT544" s="16"/>
      <c r="AV544" s="16"/>
      <c r="AW544" s="65" t="str">
        <f>IF(I14="","",I14)</f>
        <v/>
      </c>
      <c r="AX544" s="16" t="str">
        <f>IF(J14="","",J14)</f>
        <v/>
      </c>
      <c r="AY544" s="16"/>
      <c r="AZ544" s="16"/>
      <c r="BA544" s="16"/>
      <c r="BB544" s="16"/>
      <c r="BC544" s="16"/>
      <c r="BD544" s="16"/>
      <c r="BE544" s="16"/>
      <c r="BF544" s="16"/>
      <c r="BG544" s="16"/>
      <c r="BH544" s="16"/>
      <c r="BI544" s="16"/>
      <c r="BJ544" s="16"/>
      <c r="BK544" s="16"/>
      <c r="BL544" s="16"/>
      <c r="BM544" s="16"/>
      <c r="BN544" s="16"/>
      <c r="BO544" s="16"/>
      <c r="BP544" s="16"/>
    </row>
    <row r="545" spans="11:68" s="64" customFormat="1" ht="17.25" customHeight="1" x14ac:dyDescent="0.2">
      <c r="K545"/>
      <c r="L545"/>
      <c r="M545"/>
      <c r="N545"/>
      <c r="O545"/>
      <c r="P545" s="66" t="str">
        <f t="shared" si="36"/>
        <v/>
      </c>
      <c r="Q545" s="66" t="str">
        <f t="shared" si="37"/>
        <v/>
      </c>
      <c r="AR545" s="65" t="str">
        <f t="shared" si="38"/>
        <v/>
      </c>
      <c r="AS545" s="16" t="s">
        <v>141</v>
      </c>
      <c r="AT545" s="16"/>
      <c r="AW545" s="67"/>
    </row>
    <row r="546" spans="11:68" s="64" customFormat="1" ht="17.25" customHeight="1" x14ac:dyDescent="0.2">
      <c r="K546"/>
      <c r="L546"/>
      <c r="M546"/>
      <c r="N546"/>
      <c r="O546"/>
      <c r="P546" s="66" t="str">
        <f t="shared" si="36"/>
        <v/>
      </c>
      <c r="Q546" s="66" t="str">
        <f t="shared" si="37"/>
        <v/>
      </c>
      <c r="AR546" s="65" t="str">
        <f t="shared" si="38"/>
        <v/>
      </c>
      <c r="AS546" s="16" t="s">
        <v>145</v>
      </c>
      <c r="AT546" s="16"/>
      <c r="AZ546" s="169" t="s">
        <v>116</v>
      </c>
      <c r="BA546" s="170"/>
      <c r="BB546" s="170"/>
      <c r="BC546" s="171"/>
      <c r="BD546" s="191">
        <f ca="1">+B1</f>
        <v>44679</v>
      </c>
      <c r="BE546" s="192"/>
      <c r="BF546" s="192"/>
      <c r="BG546" s="68" t="s">
        <v>117</v>
      </c>
      <c r="BH546" s="193">
        <f ca="1">+B2</f>
        <v>44679</v>
      </c>
      <c r="BI546" s="193"/>
      <c r="BJ546" s="68" t="s">
        <v>120</v>
      </c>
      <c r="BK546" s="194">
        <f ca="1">+B3</f>
        <v>44679</v>
      </c>
      <c r="BL546" s="194"/>
      <c r="BM546" s="68" t="s">
        <v>123</v>
      </c>
      <c r="BN546" s="69" t="s">
        <v>249</v>
      </c>
      <c r="BO546" s="69" t="str">
        <f ca="1">+B4</f>
        <v>木</v>
      </c>
      <c r="BP546" s="70" t="s">
        <v>250</v>
      </c>
    </row>
    <row r="547" spans="11:68" s="64" customFormat="1" ht="17.25" customHeight="1" x14ac:dyDescent="0.2">
      <c r="K547"/>
      <c r="L547"/>
      <c r="M547"/>
      <c r="N547"/>
      <c r="O547"/>
      <c r="P547" s="66" t="str">
        <f t="shared" si="36"/>
        <v/>
      </c>
      <c r="Q547" s="66" t="str">
        <f t="shared" si="37"/>
        <v/>
      </c>
      <c r="AR547" s="65" t="str">
        <f t="shared" si="38"/>
        <v/>
      </c>
      <c r="AS547" s="16" t="str">
        <f>IF(J9="","",J9)</f>
        <v/>
      </c>
      <c r="AT547" s="16"/>
      <c r="AZ547" s="169" t="s">
        <v>121</v>
      </c>
      <c r="BA547" s="170"/>
      <c r="BB547" s="170"/>
      <c r="BC547" s="171"/>
      <c r="BD547" s="172" t="str">
        <f>+E2</f>
        <v>第45回全国高校選抜大会山口県予選会兼第27回中国高校新人大会山口県予選会</v>
      </c>
      <c r="BE547" s="172"/>
      <c r="BF547" s="172"/>
      <c r="BG547" s="172"/>
      <c r="BH547" s="172"/>
      <c r="BI547" s="172"/>
      <c r="BJ547" s="172"/>
      <c r="BK547" s="172"/>
      <c r="BL547" s="172"/>
      <c r="BM547" s="172"/>
      <c r="BN547" s="172"/>
      <c r="BO547" s="172"/>
      <c r="BP547" s="173"/>
    </row>
    <row r="548" spans="11:68" s="64" customFormat="1" ht="7.5" customHeight="1" x14ac:dyDescent="0.2">
      <c r="K548"/>
      <c r="L548"/>
      <c r="M548"/>
      <c r="N548"/>
      <c r="O548"/>
      <c r="P548" s="66" t="str">
        <f t="shared" si="36"/>
        <v/>
      </c>
      <c r="Q548" s="66" t="str">
        <f t="shared" si="37"/>
        <v/>
      </c>
    </row>
    <row r="549" spans="11:68" s="64" customFormat="1" ht="18.75" customHeight="1" x14ac:dyDescent="0.2">
      <c r="K549"/>
      <c r="L549"/>
      <c r="M549"/>
      <c r="N549"/>
      <c r="O549"/>
      <c r="P549" s="66" t="str">
        <f t="shared" si="36"/>
        <v/>
      </c>
      <c r="Q549" s="66" t="str">
        <f t="shared" si="37"/>
        <v/>
      </c>
      <c r="AU549" s="174" t="s">
        <v>251</v>
      </c>
      <c r="AV549" s="174"/>
      <c r="AW549" s="174"/>
      <c r="AX549" s="174"/>
      <c r="AY549" s="174"/>
      <c r="AZ549" s="174"/>
      <c r="BA549" s="174"/>
      <c r="BB549" s="174"/>
      <c r="BC549" s="174"/>
      <c r="BD549" s="174"/>
      <c r="BE549" s="174"/>
      <c r="BF549" s="174"/>
      <c r="BG549" s="174"/>
    </row>
    <row r="550" spans="11:68" s="64" customFormat="1" ht="3.75" customHeight="1" x14ac:dyDescent="0.2">
      <c r="K550"/>
      <c r="L550"/>
      <c r="M550"/>
      <c r="N550"/>
      <c r="O550"/>
      <c r="P550" s="66" t="str">
        <f t="shared" si="36"/>
        <v/>
      </c>
      <c r="Q550" s="66" t="str">
        <f t="shared" si="37"/>
        <v/>
      </c>
    </row>
    <row r="551" spans="11:68" s="64" customFormat="1" ht="22.5" customHeight="1" x14ac:dyDescent="0.2">
      <c r="K551"/>
      <c r="L551"/>
      <c r="M551"/>
      <c r="N551"/>
      <c r="O551"/>
      <c r="P551" s="66" t="str">
        <f t="shared" si="36"/>
        <v/>
      </c>
      <c r="Q551" s="66" t="str">
        <f t="shared" si="37"/>
        <v/>
      </c>
      <c r="AL551" s="71" t="s">
        <v>252</v>
      </c>
      <c r="AM551" s="175" t="str">
        <f>+C8</f>
        <v>済南学院高校</v>
      </c>
      <c r="AN551" s="175"/>
      <c r="AO551" s="175"/>
      <c r="AP551" s="175"/>
      <c r="AQ551" s="175"/>
      <c r="AR551" s="175"/>
      <c r="AS551" s="175"/>
      <c r="AT551" s="175"/>
      <c r="AU551" s="175"/>
      <c r="AV551" s="175"/>
      <c r="AW551" s="175"/>
      <c r="AX551" s="175"/>
      <c r="AY551" s="175"/>
      <c r="AZ551" s="175"/>
      <c r="BA551" s="175" t="str">
        <f>+C10</f>
        <v>最上農業高校</v>
      </c>
      <c r="BB551" s="175"/>
      <c r="BC551" s="175"/>
      <c r="BD551" s="175"/>
      <c r="BE551" s="175"/>
      <c r="BF551" s="175"/>
      <c r="BG551" s="175"/>
      <c r="BH551" s="175"/>
      <c r="BI551" s="175"/>
      <c r="BJ551" s="175"/>
      <c r="BK551" s="175"/>
      <c r="BL551" s="175"/>
      <c r="BM551" s="175"/>
      <c r="BN551" s="175"/>
      <c r="BO551" s="175"/>
      <c r="BP551" s="71" t="s">
        <v>253</v>
      </c>
    </row>
    <row r="552" spans="11:68" s="64" customFormat="1" ht="9" customHeight="1" x14ac:dyDescent="0.2">
      <c r="K552"/>
      <c r="L552"/>
      <c r="M552"/>
      <c r="N552"/>
      <c r="O552"/>
      <c r="P552" s="66" t="str">
        <f t="shared" si="36"/>
        <v/>
      </c>
      <c r="Q552" s="66" t="str">
        <f t="shared" si="37"/>
        <v/>
      </c>
      <c r="AL552" s="72" t="s">
        <v>133</v>
      </c>
      <c r="AM552" s="73"/>
      <c r="AN552" s="73"/>
      <c r="AO552" s="74"/>
      <c r="AP552" s="72" t="s">
        <v>136</v>
      </c>
      <c r="AQ552" s="73"/>
      <c r="AR552" s="73"/>
      <c r="AS552" s="73"/>
      <c r="AT552" s="73"/>
      <c r="AU552" s="74"/>
      <c r="AV552" s="72" t="s">
        <v>254</v>
      </c>
      <c r="AW552" s="73"/>
      <c r="AX552" s="73"/>
      <c r="AY552" s="73"/>
      <c r="AZ552" s="73"/>
      <c r="BA552" s="73"/>
      <c r="BB552" s="73"/>
      <c r="BC552" s="73"/>
      <c r="BD552" s="73"/>
      <c r="BE552" s="73"/>
      <c r="BF552" s="73"/>
      <c r="BG552" s="73"/>
      <c r="BH552" s="73"/>
      <c r="BI552" s="73"/>
      <c r="BJ552" s="73"/>
      <c r="BK552" s="73"/>
      <c r="BL552" s="74"/>
      <c r="BM552" s="72"/>
      <c r="BN552" s="176" t="s">
        <v>128</v>
      </c>
      <c r="BO552" s="176"/>
      <c r="BP552" s="74"/>
    </row>
    <row r="553" spans="11:68" s="64" customFormat="1" ht="16.5" customHeight="1" thickBot="1" x14ac:dyDescent="0.25">
      <c r="K553"/>
      <c r="L553"/>
      <c r="M553"/>
      <c r="N553"/>
      <c r="O553"/>
      <c r="P553" s="66" t="str">
        <f t="shared" si="36"/>
        <v/>
      </c>
      <c r="Q553" s="66" t="str">
        <f t="shared" si="37"/>
        <v/>
      </c>
      <c r="AL553" s="195" t="str">
        <f>+E5</f>
        <v>山口県</v>
      </c>
      <c r="AM553" s="196"/>
      <c r="AN553" s="197"/>
      <c r="AO553" s="198"/>
      <c r="AP553" s="199" t="str">
        <f>+E6</f>
        <v>下関市</v>
      </c>
      <c r="AQ553" s="197"/>
      <c r="AR553" s="196"/>
      <c r="AS553" s="196"/>
      <c r="AT553" s="197"/>
      <c r="AU553" s="198"/>
      <c r="AV553" s="200" t="str">
        <f>+E1</f>
        <v>下関市体育館</v>
      </c>
      <c r="AW553" s="201"/>
      <c r="AX553" s="202"/>
      <c r="AY553" s="202"/>
      <c r="AZ553" s="201"/>
      <c r="BA553" s="201"/>
      <c r="BB553" s="201"/>
      <c r="BC553" s="201"/>
      <c r="BD553" s="201"/>
      <c r="BE553" s="202"/>
      <c r="BF553" s="202"/>
      <c r="BG553" s="201"/>
      <c r="BH553" s="201"/>
      <c r="BI553" s="201"/>
      <c r="BJ553" s="201"/>
      <c r="BK553" s="202"/>
      <c r="BL553" s="203"/>
      <c r="BM553" s="204" t="str">
        <f>+E4&amp;F4</f>
        <v>1回戦</v>
      </c>
      <c r="BN553" s="205"/>
      <c r="BO553" s="205"/>
      <c r="BP553" s="206"/>
    </row>
    <row r="554" spans="11:68" s="64" customFormat="1" ht="13.5" customHeight="1" x14ac:dyDescent="0.2">
      <c r="K554"/>
      <c r="L554"/>
      <c r="M554"/>
      <c r="N554"/>
      <c r="O554"/>
      <c r="P554" s="66" t="str">
        <f t="shared" si="36"/>
        <v/>
      </c>
      <c r="Q554" s="66" t="str">
        <f t="shared" si="37"/>
        <v/>
      </c>
      <c r="AL554" s="75"/>
      <c r="AM554" s="76"/>
      <c r="AN554" s="207" t="s">
        <v>252</v>
      </c>
      <c r="AO554" s="208"/>
      <c r="AP554" s="207" t="s">
        <v>253</v>
      </c>
      <c r="AQ554" s="208"/>
      <c r="AR554" s="76"/>
      <c r="AS554" s="76"/>
      <c r="AT554" s="207" t="s">
        <v>252</v>
      </c>
      <c r="AU554" s="208"/>
      <c r="AV554" s="207" t="s">
        <v>253</v>
      </c>
      <c r="AW554" s="208"/>
      <c r="AX554" s="76"/>
      <c r="AY554" s="76"/>
      <c r="AZ554" s="209" t="s">
        <v>252</v>
      </c>
      <c r="BA554" s="210"/>
      <c r="BB554" s="209" t="s">
        <v>253</v>
      </c>
      <c r="BC554" s="211"/>
      <c r="BD554" s="210"/>
      <c r="BE554" s="76"/>
      <c r="BF554" s="76"/>
      <c r="BG554" s="207" t="s">
        <v>252</v>
      </c>
      <c r="BH554" s="208"/>
      <c r="BI554" s="207" t="s">
        <v>253</v>
      </c>
      <c r="BJ554" s="208"/>
      <c r="BK554" s="76"/>
      <c r="BL554" s="76"/>
      <c r="BM554" s="207" t="s">
        <v>252</v>
      </c>
      <c r="BN554" s="208"/>
      <c r="BO554" s="207" t="s">
        <v>253</v>
      </c>
      <c r="BP554" s="208"/>
    </row>
    <row r="555" spans="11:68" s="64" customFormat="1" ht="27.65" customHeight="1" thickBot="1" x14ac:dyDescent="0.25">
      <c r="K555"/>
      <c r="L555"/>
      <c r="M555"/>
      <c r="N555"/>
      <c r="O555"/>
      <c r="P555" s="61" t="str">
        <f t="shared" si="36"/>
        <v/>
      </c>
      <c r="Q555" s="61" t="str">
        <f t="shared" si="37"/>
        <v/>
      </c>
      <c r="AL555" s="212" t="s">
        <v>255</v>
      </c>
      <c r="AM555" s="213"/>
      <c r="AN555" s="214"/>
      <c r="AO555" s="215"/>
      <c r="AP555" s="216"/>
      <c r="AQ555" s="217"/>
      <c r="AR555" s="218" t="s">
        <v>256</v>
      </c>
      <c r="AS555" s="219"/>
      <c r="AT555" s="216"/>
      <c r="AU555" s="217"/>
      <c r="AV555" s="216"/>
      <c r="AW555" s="217"/>
      <c r="AX555" s="226" t="s">
        <v>257</v>
      </c>
      <c r="AY555" s="227"/>
      <c r="AZ555" s="228"/>
      <c r="BA555" s="229"/>
      <c r="BB555" s="228"/>
      <c r="BC555" s="230"/>
      <c r="BD555" s="229"/>
      <c r="BE555" s="226" t="s">
        <v>258</v>
      </c>
      <c r="BF555" s="227"/>
      <c r="BG555" s="231"/>
      <c r="BH555" s="232"/>
      <c r="BI555" s="231"/>
      <c r="BJ555" s="232"/>
      <c r="BK555" s="241" t="s">
        <v>259</v>
      </c>
      <c r="BL555" s="242"/>
      <c r="BM555" s="231"/>
      <c r="BN555" s="232"/>
      <c r="BO555" s="231"/>
      <c r="BP555" s="232"/>
    </row>
    <row r="556" spans="11:68" s="64" customFormat="1" ht="13.5" customHeight="1" x14ac:dyDescent="0.2">
      <c r="K556"/>
      <c r="L556"/>
      <c r="M556"/>
      <c r="N556"/>
      <c r="O556"/>
      <c r="P556" s="61" t="str">
        <f t="shared" si="36"/>
        <v/>
      </c>
      <c r="Q556" s="61" t="str">
        <f t="shared" si="37"/>
        <v/>
      </c>
      <c r="AL556" s="77"/>
      <c r="AM556" s="78"/>
      <c r="AN556" s="78"/>
      <c r="AO556" s="79"/>
      <c r="AP556" s="207" t="s">
        <v>252</v>
      </c>
      <c r="AQ556" s="208"/>
      <c r="AR556" s="220" t="s">
        <v>260</v>
      </c>
      <c r="AS556" s="221"/>
      <c r="AT556" s="222"/>
      <c r="AU556" s="222"/>
      <c r="AV556" s="222"/>
      <c r="AW556" s="223"/>
      <c r="BE556" s="224" t="s">
        <v>260</v>
      </c>
      <c r="BF556" s="221"/>
      <c r="BG556" s="221"/>
      <c r="BH556" s="221"/>
      <c r="BI556" s="221"/>
      <c r="BJ556" s="225"/>
      <c r="BK556" s="207" t="s">
        <v>253</v>
      </c>
      <c r="BL556" s="208"/>
      <c r="BM556" s="77"/>
      <c r="BN556" s="78"/>
      <c r="BO556" s="78"/>
      <c r="BP556" s="79"/>
    </row>
    <row r="557" spans="11:68" s="64" customFormat="1" ht="13.5" customHeight="1" x14ac:dyDescent="0.2">
      <c r="K557"/>
      <c r="L557"/>
      <c r="M557"/>
      <c r="N557"/>
      <c r="O557"/>
      <c r="P557" s="66" t="str">
        <f t="shared" si="36"/>
        <v/>
      </c>
      <c r="Q557" s="66" t="str">
        <f t="shared" si="37"/>
        <v/>
      </c>
      <c r="AL557" s="233" t="s">
        <v>261</v>
      </c>
      <c r="AM557" s="234"/>
      <c r="AN557" s="234"/>
      <c r="AO557" s="235"/>
      <c r="AP557" s="249"/>
      <c r="AQ557" s="250"/>
      <c r="AR557" s="80">
        <v>1</v>
      </c>
      <c r="AS557" s="81"/>
      <c r="AT557" s="82">
        <v>2</v>
      </c>
      <c r="AU557" s="83"/>
      <c r="AV557" s="82">
        <v>3</v>
      </c>
      <c r="AW557" s="81"/>
      <c r="BE557" s="82">
        <v>1</v>
      </c>
      <c r="BF557" s="81"/>
      <c r="BG557" s="82">
        <v>2</v>
      </c>
      <c r="BH557" s="81"/>
      <c r="BI557" s="82">
        <v>3</v>
      </c>
      <c r="BJ557" s="84"/>
      <c r="BK557" s="249"/>
      <c r="BL557" s="250"/>
      <c r="BM557" s="233" t="s">
        <v>261</v>
      </c>
      <c r="BN557" s="234"/>
      <c r="BO557" s="234"/>
      <c r="BP557" s="235"/>
    </row>
    <row r="558" spans="11:68" s="64" customFormat="1" ht="16.5" customHeight="1" thickBot="1" x14ac:dyDescent="0.25">
      <c r="K558"/>
      <c r="L558"/>
      <c r="M558"/>
      <c r="N558"/>
      <c r="O558"/>
      <c r="P558" s="66" t="str">
        <f t="shared" si="36"/>
        <v/>
      </c>
      <c r="Q558" s="66" t="str">
        <f t="shared" si="37"/>
        <v/>
      </c>
      <c r="AL558" s="236"/>
      <c r="AM558" s="237"/>
      <c r="AN558" s="237"/>
      <c r="AO558" s="238"/>
      <c r="AP558" s="251"/>
      <c r="AQ558" s="252"/>
      <c r="AR558" s="196"/>
      <c r="AS558" s="239"/>
      <c r="AT558" s="195"/>
      <c r="AU558" s="239"/>
      <c r="AV558" s="195"/>
      <c r="AW558" s="239"/>
      <c r="BE558" s="195"/>
      <c r="BF558" s="239"/>
      <c r="BG558" s="195"/>
      <c r="BH558" s="239"/>
      <c r="BI558" s="195"/>
      <c r="BJ558" s="240"/>
      <c r="BK558" s="251"/>
      <c r="BL558" s="252"/>
      <c r="BM558" s="236"/>
      <c r="BN558" s="237"/>
      <c r="BO558" s="237"/>
      <c r="BP558" s="238"/>
    </row>
    <row r="559" spans="11:68" s="64" customFormat="1" ht="3.75" customHeight="1" x14ac:dyDescent="0.2">
      <c r="K559"/>
      <c r="L559"/>
      <c r="M559"/>
      <c r="N559"/>
      <c r="O559"/>
      <c r="P559" s="66" t="str">
        <f t="shared" si="36"/>
        <v/>
      </c>
      <c r="Q559" s="66" t="str">
        <f t="shared" si="37"/>
        <v/>
      </c>
      <c r="AL559" s="85"/>
      <c r="AM559" s="86"/>
      <c r="AN559" s="86"/>
      <c r="AO559" s="86"/>
      <c r="AP559" s="86"/>
      <c r="AQ559" s="86"/>
      <c r="AR559" s="86"/>
      <c r="AS559" s="86"/>
      <c r="AT559" s="87"/>
      <c r="AU559" s="87"/>
      <c r="AV559" s="87"/>
      <c r="AW559" s="87"/>
      <c r="BE559" s="86"/>
      <c r="BF559" s="86"/>
      <c r="BG559" s="86"/>
      <c r="BH559" s="86"/>
      <c r="BI559" s="86"/>
      <c r="BJ559" s="86"/>
      <c r="BK559" s="86"/>
      <c r="BL559" s="86"/>
      <c r="BM559" s="86"/>
      <c r="BN559" s="86"/>
      <c r="BO559" s="86"/>
      <c r="BP559" s="86"/>
    </row>
    <row r="560" spans="11:68" s="64" customFormat="1" ht="16.5" customHeight="1" x14ac:dyDescent="0.2">
      <c r="K560"/>
      <c r="L560"/>
      <c r="M560"/>
      <c r="N560"/>
      <c r="O560"/>
      <c r="P560" s="66" t="str">
        <f t="shared" si="36"/>
        <v/>
      </c>
      <c r="Q560" s="66" t="str">
        <f t="shared" si="37"/>
        <v/>
      </c>
      <c r="AL560" s="243" t="s">
        <v>262</v>
      </c>
      <c r="AM560" s="243"/>
      <c r="AN560" s="244" t="str">
        <f>IF(C9="","",C9)</f>
        <v>済南学院</v>
      </c>
      <c r="AO560" s="172"/>
      <c r="AP560" s="172"/>
      <c r="AQ560" s="172"/>
      <c r="AR560" s="172"/>
      <c r="AS560" s="172"/>
      <c r="AT560" s="173"/>
      <c r="AU560" s="244" t="s">
        <v>263</v>
      </c>
      <c r="AV560" s="173"/>
      <c r="AW560" s="71" t="s">
        <v>264</v>
      </c>
      <c r="AX560" s="71" t="s">
        <v>265</v>
      </c>
      <c r="AY560" s="71" t="s">
        <v>266</v>
      </c>
      <c r="AZ560" s="88" t="s">
        <v>267</v>
      </c>
      <c r="BA560" s="245" t="s">
        <v>262</v>
      </c>
      <c r="BB560" s="246"/>
      <c r="BC560" s="247"/>
      <c r="BD560" s="244" t="str">
        <f>IF(C11="","",C11)</f>
        <v>最上農業</v>
      </c>
      <c r="BE560" s="172"/>
      <c r="BF560" s="172"/>
      <c r="BG560" s="172"/>
      <c r="BH560" s="172"/>
      <c r="BI560" s="172"/>
      <c r="BJ560" s="173"/>
      <c r="BK560" s="169" t="s">
        <v>263</v>
      </c>
      <c r="BL560" s="248"/>
      <c r="BM560" s="71" t="s">
        <v>264</v>
      </c>
      <c r="BN560" s="71" t="s">
        <v>265</v>
      </c>
      <c r="BO560" s="71" t="s">
        <v>266</v>
      </c>
      <c r="BP560" s="89" t="s">
        <v>267</v>
      </c>
    </row>
    <row r="561" spans="11:68" s="64" customFormat="1" ht="16.5" customHeight="1" x14ac:dyDescent="0.2">
      <c r="K561"/>
      <c r="L561"/>
      <c r="M561"/>
      <c r="N561"/>
      <c r="O561"/>
      <c r="P561" s="66" t="str">
        <f t="shared" si="36"/>
        <v/>
      </c>
      <c r="Q561" s="66" t="str">
        <f t="shared" si="37"/>
        <v/>
      </c>
      <c r="AL561" s="90">
        <f t="shared" ref="AL561:AL576" ca="1" si="39">+B17</f>
        <v>1</v>
      </c>
      <c r="AM561" s="91" t="str">
        <f t="shared" ref="AM561:AM576" ca="1" si="40">IF(D17=0,"",D17)</f>
        <v>c</v>
      </c>
      <c r="AN561" s="260" t="str">
        <f t="shared" ref="AN561:AN576" ca="1" si="41">+C17</f>
        <v>長門 一の宮</v>
      </c>
      <c r="AO561" s="261"/>
      <c r="AP561" s="261"/>
      <c r="AQ561" s="261"/>
      <c r="AR561" s="261"/>
      <c r="AS561" s="261"/>
      <c r="AT561" s="262"/>
      <c r="AU561" s="92"/>
      <c r="AV561" s="93"/>
      <c r="AW561" s="94"/>
      <c r="AX561" s="94"/>
      <c r="AY561" s="94"/>
      <c r="AZ561" s="94"/>
      <c r="BA561" s="263">
        <f t="shared" ref="BA561:BA576" ca="1" si="42">+F17</f>
        <v>1</v>
      </c>
      <c r="BB561" s="264"/>
      <c r="BC561" s="91" t="str">
        <f t="shared" ref="BC561:BC576" ca="1" si="43">IF(H17=0,"",H17)</f>
        <v/>
      </c>
      <c r="BD561" s="265" t="str">
        <f t="shared" ref="BD561:BD576" ca="1" si="44">+G17</f>
        <v>周防 佐山</v>
      </c>
      <c r="BE561" s="266"/>
      <c r="BF561" s="266"/>
      <c r="BG561" s="266"/>
      <c r="BH561" s="266"/>
      <c r="BI561" s="266"/>
      <c r="BJ561" s="267"/>
      <c r="BK561" s="268"/>
      <c r="BL561" s="269"/>
      <c r="BM561" s="94"/>
      <c r="BN561" s="94"/>
      <c r="BO561" s="94"/>
      <c r="BP561" s="94"/>
    </row>
    <row r="562" spans="11:68" s="64" customFormat="1" ht="16.5" customHeight="1" x14ac:dyDescent="0.2">
      <c r="K562"/>
      <c r="L562"/>
      <c r="M562"/>
      <c r="N562"/>
      <c r="O562"/>
      <c r="P562" s="66" t="str">
        <f t="shared" si="36"/>
        <v/>
      </c>
      <c r="Q562" s="66" t="str">
        <f t="shared" si="37"/>
        <v/>
      </c>
      <c r="T562"/>
      <c r="U562"/>
      <c r="V562"/>
      <c r="W562"/>
      <c r="X562"/>
      <c r="Y562"/>
      <c r="Z562"/>
      <c r="AA562"/>
      <c r="AL562" s="95">
        <f t="shared" ca="1" si="39"/>
        <v>2</v>
      </c>
      <c r="AM562" s="96" t="str">
        <f t="shared" ca="1" si="40"/>
        <v/>
      </c>
      <c r="AN562" s="253" t="str">
        <f t="shared" ca="1" si="41"/>
        <v>長門 湯本</v>
      </c>
      <c r="AO562" s="254"/>
      <c r="AP562" s="254"/>
      <c r="AQ562" s="254"/>
      <c r="AR562" s="254"/>
      <c r="AS562" s="254"/>
      <c r="AT562" s="255"/>
      <c r="AU562" s="97"/>
      <c r="AV562" s="98"/>
      <c r="AW562" s="99"/>
      <c r="AX562" s="99"/>
      <c r="AY562" s="99"/>
      <c r="AZ562" s="99"/>
      <c r="BA562" s="256">
        <f t="shared" ca="1" si="42"/>
        <v>2</v>
      </c>
      <c r="BB562" s="257"/>
      <c r="BC562" s="96" t="str">
        <f t="shared" ca="1" si="43"/>
        <v/>
      </c>
      <c r="BD562" s="253" t="str">
        <f t="shared" ca="1" si="44"/>
        <v>周防 花岡</v>
      </c>
      <c r="BE562" s="254"/>
      <c r="BF562" s="254"/>
      <c r="BG562" s="254"/>
      <c r="BH562" s="254"/>
      <c r="BI562" s="254"/>
      <c r="BJ562" s="255"/>
      <c r="BK562" s="258"/>
      <c r="BL562" s="259"/>
      <c r="BM562" s="99"/>
      <c r="BN562" s="99"/>
      <c r="BO562" s="99"/>
      <c r="BP562" s="99"/>
    </row>
    <row r="563" spans="11:68" s="64" customFormat="1" ht="16.5" customHeight="1" x14ac:dyDescent="0.2">
      <c r="K563"/>
      <c r="L563"/>
      <c r="M563"/>
      <c r="N563"/>
      <c r="O563"/>
      <c r="P563" s="66" t="str">
        <f t="shared" si="36"/>
        <v/>
      </c>
      <c r="Q563" s="66" t="str">
        <f t="shared" si="37"/>
        <v/>
      </c>
      <c r="T563"/>
      <c r="U563"/>
      <c r="V563"/>
      <c r="W563"/>
      <c r="X563"/>
      <c r="Y563"/>
      <c r="Z563"/>
      <c r="AA563"/>
      <c r="AL563" s="95">
        <f t="shared" ca="1" si="39"/>
        <v>3</v>
      </c>
      <c r="AM563" s="96" t="str">
        <f t="shared" ca="1" si="40"/>
        <v/>
      </c>
      <c r="AN563" s="253" t="str">
        <f t="shared" ca="1" si="41"/>
        <v>長門 長沢</v>
      </c>
      <c r="AO563" s="254"/>
      <c r="AP563" s="254"/>
      <c r="AQ563" s="254"/>
      <c r="AR563" s="254"/>
      <c r="AS563" s="254"/>
      <c r="AT563" s="255"/>
      <c r="AU563" s="97"/>
      <c r="AV563" s="98"/>
      <c r="AW563" s="99"/>
      <c r="AX563" s="99"/>
      <c r="AY563" s="99"/>
      <c r="AZ563" s="99"/>
      <c r="BA563" s="256">
        <f t="shared" ca="1" si="42"/>
        <v>3</v>
      </c>
      <c r="BB563" s="257"/>
      <c r="BC563" s="96" t="str">
        <f t="shared" ca="1" si="43"/>
        <v/>
      </c>
      <c r="BD563" s="253" t="str">
        <f t="shared" ca="1" si="44"/>
        <v>周防 下郷</v>
      </c>
      <c r="BE563" s="254"/>
      <c r="BF563" s="254"/>
      <c r="BG563" s="254"/>
      <c r="BH563" s="254"/>
      <c r="BI563" s="254"/>
      <c r="BJ563" s="255"/>
      <c r="BK563" s="258"/>
      <c r="BL563" s="259"/>
      <c r="BM563" s="99"/>
      <c r="BN563" s="99"/>
      <c r="BO563" s="99"/>
      <c r="BP563" s="99"/>
    </row>
    <row r="564" spans="11:68" s="64" customFormat="1" ht="16.5" customHeight="1" x14ac:dyDescent="0.2">
      <c r="K564"/>
      <c r="L564"/>
      <c r="M564"/>
      <c r="N564"/>
      <c r="O564"/>
      <c r="P564" s="66" t="str">
        <f t="shared" si="36"/>
        <v/>
      </c>
      <c r="Q564" s="66" t="str">
        <f t="shared" si="37"/>
        <v/>
      </c>
      <c r="T564"/>
      <c r="U564"/>
      <c r="V564"/>
      <c r="W564"/>
      <c r="X564"/>
      <c r="Y564"/>
      <c r="Z564"/>
      <c r="AA564"/>
      <c r="AL564" s="95">
        <f t="shared" ca="1" si="39"/>
        <v>4</v>
      </c>
      <c r="AM564" s="96" t="str">
        <f t="shared" ca="1" si="40"/>
        <v/>
      </c>
      <c r="AN564" s="253" t="str">
        <f t="shared" ca="1" si="41"/>
        <v>長門 本山</v>
      </c>
      <c r="AO564" s="254"/>
      <c r="AP564" s="254"/>
      <c r="AQ564" s="254"/>
      <c r="AR564" s="254"/>
      <c r="AS564" s="254"/>
      <c r="AT564" s="255"/>
      <c r="AU564" s="97"/>
      <c r="AV564" s="98"/>
      <c r="AW564" s="99"/>
      <c r="AX564" s="99"/>
      <c r="AY564" s="99"/>
      <c r="AZ564" s="99"/>
      <c r="BA564" s="256">
        <f t="shared" ca="1" si="42"/>
        <v>4</v>
      </c>
      <c r="BB564" s="257"/>
      <c r="BC564" s="96" t="str">
        <f t="shared" ca="1" si="43"/>
        <v/>
      </c>
      <c r="BD564" s="253" t="str">
        <f t="shared" ca="1" si="44"/>
        <v>周防 高森</v>
      </c>
      <c r="BE564" s="254"/>
      <c r="BF564" s="254"/>
      <c r="BG564" s="254"/>
      <c r="BH564" s="254"/>
      <c r="BI564" s="254"/>
      <c r="BJ564" s="255"/>
      <c r="BK564" s="258"/>
      <c r="BL564" s="259"/>
      <c r="BM564" s="99"/>
      <c r="BN564" s="99"/>
      <c r="BO564" s="99"/>
      <c r="BP564" s="99"/>
    </row>
    <row r="565" spans="11:68" s="64" customFormat="1" ht="16.5" customHeight="1" x14ac:dyDescent="0.2">
      <c r="K565"/>
      <c r="L565"/>
      <c r="M565"/>
      <c r="N565"/>
      <c r="O565"/>
      <c r="P565" s="66" t="str">
        <f t="shared" si="36"/>
        <v/>
      </c>
      <c r="Q565" s="66" t="str">
        <f t="shared" si="37"/>
        <v/>
      </c>
      <c r="T565"/>
      <c r="U565"/>
      <c r="V565"/>
      <c r="W565"/>
      <c r="X565"/>
      <c r="Y565"/>
      <c r="Z565"/>
      <c r="AA565"/>
      <c r="AL565" s="95">
        <f t="shared" ca="1" si="39"/>
        <v>5</v>
      </c>
      <c r="AM565" s="96" t="str">
        <f t="shared" ca="1" si="40"/>
        <v/>
      </c>
      <c r="AN565" s="253" t="str">
        <f t="shared" ca="1" si="41"/>
        <v>長門 古市</v>
      </c>
      <c r="AO565" s="254"/>
      <c r="AP565" s="254"/>
      <c r="AQ565" s="254"/>
      <c r="AR565" s="254"/>
      <c r="AS565" s="254"/>
      <c r="AT565" s="255"/>
      <c r="AU565" s="97"/>
      <c r="AV565" s="98"/>
      <c r="AW565" s="99"/>
      <c r="AX565" s="99"/>
      <c r="AY565" s="99"/>
      <c r="AZ565" s="99"/>
      <c r="BA565" s="256">
        <f t="shared" ca="1" si="42"/>
        <v>5</v>
      </c>
      <c r="BB565" s="257"/>
      <c r="BC565" s="96" t="str">
        <f t="shared" ca="1" si="43"/>
        <v/>
      </c>
      <c r="BD565" s="253" t="str">
        <f t="shared" ca="1" si="44"/>
        <v>周防 久保</v>
      </c>
      <c r="BE565" s="254"/>
      <c r="BF565" s="254"/>
      <c r="BG565" s="254"/>
      <c r="BH565" s="254"/>
      <c r="BI565" s="254"/>
      <c r="BJ565" s="255"/>
      <c r="BK565" s="258"/>
      <c r="BL565" s="259"/>
      <c r="BM565" s="99"/>
      <c r="BN565" s="99"/>
      <c r="BO565" s="99"/>
      <c r="BP565" s="99"/>
    </row>
    <row r="566" spans="11:68" s="64" customFormat="1" ht="16.5" customHeight="1" x14ac:dyDescent="0.2">
      <c r="K566"/>
      <c r="L566"/>
      <c r="M566"/>
      <c r="N566"/>
      <c r="O566"/>
      <c r="P566" s="66" t="str">
        <f t="shared" si="36"/>
        <v/>
      </c>
      <c r="Q566" s="66" t="str">
        <f t="shared" si="37"/>
        <v/>
      </c>
      <c r="T566"/>
      <c r="U566"/>
      <c r="V566"/>
      <c r="W566"/>
      <c r="X566"/>
      <c r="Y566"/>
      <c r="Z566"/>
      <c r="AA566"/>
      <c r="AL566" s="95">
        <f t="shared" ca="1" si="39"/>
        <v>6</v>
      </c>
      <c r="AM566" s="96" t="str">
        <f t="shared" ca="1" si="40"/>
        <v/>
      </c>
      <c r="AN566" s="253" t="str">
        <f t="shared" ca="1" si="41"/>
        <v>長門 二見</v>
      </c>
      <c r="AO566" s="254"/>
      <c r="AP566" s="254"/>
      <c r="AQ566" s="254"/>
      <c r="AR566" s="254"/>
      <c r="AS566" s="254"/>
      <c r="AT566" s="255"/>
      <c r="AU566" s="97"/>
      <c r="AV566" s="98"/>
      <c r="AW566" s="99"/>
      <c r="AX566" s="99"/>
      <c r="AY566" s="99"/>
      <c r="AZ566" s="99"/>
      <c r="BA566" s="256">
        <f t="shared" ca="1" si="42"/>
        <v>6</v>
      </c>
      <c r="BB566" s="257"/>
      <c r="BC566" s="96" t="str">
        <f t="shared" ca="1" si="43"/>
        <v>c</v>
      </c>
      <c r="BD566" s="253" t="str">
        <f t="shared" ca="1" si="44"/>
        <v>湯田 温泉</v>
      </c>
      <c r="BE566" s="254"/>
      <c r="BF566" s="254"/>
      <c r="BG566" s="254"/>
      <c r="BH566" s="254"/>
      <c r="BI566" s="254"/>
      <c r="BJ566" s="255"/>
      <c r="BK566" s="258"/>
      <c r="BL566" s="259"/>
      <c r="BM566" s="99"/>
      <c r="BN566" s="99"/>
      <c r="BO566" s="99"/>
      <c r="BP566" s="99"/>
    </row>
    <row r="567" spans="11:68" s="64" customFormat="1" ht="16.5" customHeight="1" x14ac:dyDescent="0.2">
      <c r="K567"/>
      <c r="L567"/>
      <c r="M567"/>
      <c r="N567"/>
      <c r="O567"/>
      <c r="P567" s="66" t="str">
        <f t="shared" si="36"/>
        <v/>
      </c>
      <c r="Q567" s="66" t="str">
        <f t="shared" si="37"/>
        <v/>
      </c>
      <c r="T567"/>
      <c r="U567"/>
      <c r="V567"/>
      <c r="W567"/>
      <c r="X567"/>
      <c r="Y567"/>
      <c r="Z567"/>
      <c r="AA567"/>
      <c r="AL567" s="95">
        <f t="shared" ca="1" si="39"/>
        <v>7</v>
      </c>
      <c r="AM567" s="96" t="str">
        <f t="shared" ca="1" si="40"/>
        <v/>
      </c>
      <c r="AN567" s="253" t="str">
        <f t="shared" ca="1" si="41"/>
        <v>長門 粟野</v>
      </c>
      <c r="AO567" s="254"/>
      <c r="AP567" s="254"/>
      <c r="AQ567" s="254"/>
      <c r="AR567" s="254"/>
      <c r="AS567" s="254"/>
      <c r="AT567" s="255"/>
      <c r="AU567" s="97"/>
      <c r="AV567" s="98"/>
      <c r="AW567" s="99"/>
      <c r="AX567" s="99"/>
      <c r="AY567" s="99"/>
      <c r="AZ567" s="99"/>
      <c r="BA567" s="256">
        <f t="shared" ca="1" si="42"/>
        <v>7</v>
      </c>
      <c r="BB567" s="257"/>
      <c r="BC567" s="96" t="str">
        <f t="shared" ca="1" si="43"/>
        <v/>
      </c>
      <c r="BD567" s="253" t="str">
        <f t="shared" ca="1" si="44"/>
        <v>宇部 岬</v>
      </c>
      <c r="BE567" s="254"/>
      <c r="BF567" s="254"/>
      <c r="BG567" s="254"/>
      <c r="BH567" s="254"/>
      <c r="BI567" s="254"/>
      <c r="BJ567" s="255"/>
      <c r="BK567" s="258"/>
      <c r="BL567" s="259"/>
      <c r="BM567" s="99"/>
      <c r="BN567" s="99"/>
      <c r="BO567" s="99"/>
      <c r="BP567" s="99"/>
    </row>
    <row r="568" spans="11:68" s="64" customFormat="1" ht="16.5" customHeight="1" x14ac:dyDescent="0.2">
      <c r="K568"/>
      <c r="L568"/>
      <c r="M568"/>
      <c r="N568"/>
      <c r="O568"/>
      <c r="P568" s="66" t="str">
        <f t="shared" si="36"/>
        <v/>
      </c>
      <c r="Q568" s="66" t="str">
        <f t="shared" si="37"/>
        <v/>
      </c>
      <c r="T568"/>
      <c r="U568"/>
      <c r="V568"/>
      <c r="W568"/>
      <c r="X568"/>
      <c r="Y568"/>
      <c r="Z568"/>
      <c r="AA568"/>
      <c r="AL568" s="95">
        <f t="shared" ca="1" si="39"/>
        <v>8</v>
      </c>
      <c r="AM568" s="96" t="str">
        <f t="shared" ca="1" si="40"/>
        <v/>
      </c>
      <c r="AN568" s="253" t="str">
        <f t="shared" ca="1" si="41"/>
        <v>長門 三隅</v>
      </c>
      <c r="AO568" s="254"/>
      <c r="AP568" s="254"/>
      <c r="AQ568" s="254"/>
      <c r="AR568" s="254"/>
      <c r="AS568" s="254"/>
      <c r="AT568" s="255"/>
      <c r="AU568" s="97"/>
      <c r="AV568" s="98"/>
      <c r="AW568" s="99"/>
      <c r="AX568" s="99"/>
      <c r="AY568" s="99"/>
      <c r="AZ568" s="99"/>
      <c r="BA568" s="256">
        <f t="shared" ca="1" si="42"/>
        <v>8</v>
      </c>
      <c r="BB568" s="257"/>
      <c r="BC568" s="96" t="str">
        <f t="shared" ca="1" si="43"/>
        <v/>
      </c>
      <c r="BD568" s="253" t="str">
        <f t="shared" ca="1" si="44"/>
        <v>宇部 新川</v>
      </c>
      <c r="BE568" s="254"/>
      <c r="BF568" s="254"/>
      <c r="BG568" s="254"/>
      <c r="BH568" s="254"/>
      <c r="BI568" s="254"/>
      <c r="BJ568" s="255"/>
      <c r="BK568" s="258"/>
      <c r="BL568" s="259"/>
      <c r="BM568" s="99"/>
      <c r="BN568" s="99"/>
      <c r="BO568" s="99"/>
      <c r="BP568" s="99"/>
    </row>
    <row r="569" spans="11:68" s="64" customFormat="1" ht="16.5" customHeight="1" x14ac:dyDescent="0.2">
      <c r="K569"/>
      <c r="L569"/>
      <c r="M569"/>
      <c r="N569"/>
      <c r="O569"/>
      <c r="P569" s="66" t="str">
        <f t="shared" ref="P569:P632" si="45">IF(K569=$C$8,ROW(),"")</f>
        <v/>
      </c>
      <c r="Q569" s="66" t="str">
        <f t="shared" ref="Q569:Q632" si="46">IF(K569=$C$10,ROW(),"")</f>
        <v/>
      </c>
      <c r="T569"/>
      <c r="U569"/>
      <c r="V569"/>
      <c r="W569"/>
      <c r="X569"/>
      <c r="Y569"/>
      <c r="Z569"/>
      <c r="AA569"/>
      <c r="AL569" s="95">
        <f t="shared" ca="1" si="39"/>
        <v>9</v>
      </c>
      <c r="AM569" s="96" t="str">
        <f t="shared" ca="1" si="40"/>
        <v/>
      </c>
      <c r="AN569" s="253" t="str">
        <f t="shared" ca="1" si="41"/>
        <v>長門 大井</v>
      </c>
      <c r="AO569" s="254"/>
      <c r="AP569" s="254"/>
      <c r="AQ569" s="254"/>
      <c r="AR569" s="254"/>
      <c r="AS569" s="254"/>
      <c r="AT569" s="255"/>
      <c r="AU569" s="97"/>
      <c r="AV569" s="98"/>
      <c r="AW569" s="99"/>
      <c r="AX569" s="99"/>
      <c r="AY569" s="99"/>
      <c r="AZ569" s="99"/>
      <c r="BA569" s="256">
        <f t="shared" ca="1" si="42"/>
        <v>9</v>
      </c>
      <c r="BB569" s="257"/>
      <c r="BC569" s="96" t="str">
        <f t="shared" ca="1" si="43"/>
        <v/>
      </c>
      <c r="BD569" s="253" t="str">
        <f t="shared" ca="1" si="44"/>
        <v>小野田 港</v>
      </c>
      <c r="BE569" s="254"/>
      <c r="BF569" s="254"/>
      <c r="BG569" s="254"/>
      <c r="BH569" s="254"/>
      <c r="BI569" s="254"/>
      <c r="BJ569" s="255"/>
      <c r="BK569" s="258"/>
      <c r="BL569" s="259"/>
      <c r="BM569" s="99"/>
      <c r="BN569" s="99"/>
      <c r="BO569" s="99"/>
      <c r="BP569" s="99"/>
    </row>
    <row r="570" spans="11:68" s="64" customFormat="1" ht="16.5" customHeight="1" x14ac:dyDescent="0.2">
      <c r="K570"/>
      <c r="L570"/>
      <c r="M570"/>
      <c r="N570"/>
      <c r="O570"/>
      <c r="P570" s="66" t="str">
        <f t="shared" si="45"/>
        <v/>
      </c>
      <c r="Q570" s="66" t="str">
        <f t="shared" si="46"/>
        <v/>
      </c>
      <c r="T570"/>
      <c r="U570"/>
      <c r="V570"/>
      <c r="W570"/>
      <c r="X570"/>
      <c r="Y570"/>
      <c r="Z570"/>
      <c r="AA570"/>
      <c r="AL570" s="95">
        <f t="shared" ca="1" si="39"/>
        <v>10</v>
      </c>
      <c r="AM570" s="96" t="str">
        <f t="shared" ca="1" si="40"/>
        <v/>
      </c>
      <c r="AN570" s="253" t="str">
        <f t="shared" ca="1" si="41"/>
        <v>宇賀 本郷</v>
      </c>
      <c r="AO570" s="254"/>
      <c r="AP570" s="254"/>
      <c r="AQ570" s="254"/>
      <c r="AR570" s="254"/>
      <c r="AS570" s="254"/>
      <c r="AT570" s="255"/>
      <c r="AU570" s="97"/>
      <c r="AV570" s="98"/>
      <c r="AW570" s="99"/>
      <c r="AX570" s="99"/>
      <c r="AY570" s="99"/>
      <c r="AZ570" s="99"/>
      <c r="BA570" s="256">
        <f t="shared" ca="1" si="42"/>
        <v>10</v>
      </c>
      <c r="BB570" s="257"/>
      <c r="BC570" s="96" t="str">
        <f t="shared" ca="1" si="43"/>
        <v/>
      </c>
      <c r="BD570" s="253" t="str">
        <f t="shared" ca="1" si="44"/>
        <v>浜 河内</v>
      </c>
      <c r="BE570" s="254"/>
      <c r="BF570" s="254"/>
      <c r="BG570" s="254"/>
      <c r="BH570" s="254"/>
      <c r="BI570" s="254"/>
      <c r="BJ570" s="255"/>
      <c r="BK570" s="258"/>
      <c r="BL570" s="259"/>
      <c r="BM570" s="99"/>
      <c r="BN570" s="99"/>
      <c r="BO570" s="99"/>
      <c r="BP570" s="99"/>
    </row>
    <row r="571" spans="11:68" s="64" customFormat="1" ht="16.5" customHeight="1" x14ac:dyDescent="0.2">
      <c r="K571"/>
      <c r="L571"/>
      <c r="M571"/>
      <c r="N571"/>
      <c r="O571"/>
      <c r="P571" s="66" t="str">
        <f t="shared" si="45"/>
        <v/>
      </c>
      <c r="Q571" s="66" t="str">
        <f t="shared" si="46"/>
        <v/>
      </c>
      <c r="T571"/>
      <c r="U571"/>
      <c r="V571"/>
      <c r="W571"/>
      <c r="X571"/>
      <c r="Y571"/>
      <c r="Z571"/>
      <c r="AA571"/>
      <c r="AL571" s="95">
        <f t="shared" ca="1" si="39"/>
        <v>11</v>
      </c>
      <c r="AM571" s="96" t="str">
        <f t="shared" ca="1" si="40"/>
        <v/>
      </c>
      <c r="AN571" s="253" t="str">
        <f t="shared" ca="1" si="41"/>
        <v>石見 横田</v>
      </c>
      <c r="AO571" s="254"/>
      <c r="AP571" s="254"/>
      <c r="AQ571" s="254"/>
      <c r="AR571" s="254"/>
      <c r="AS571" s="254"/>
      <c r="AT571" s="255"/>
      <c r="AU571" s="97"/>
      <c r="AV571" s="98"/>
      <c r="AW571" s="99"/>
      <c r="AX571" s="99"/>
      <c r="AY571" s="99"/>
      <c r="AZ571" s="99"/>
      <c r="BA571" s="256">
        <f t="shared" ca="1" si="42"/>
        <v>11</v>
      </c>
      <c r="BB571" s="257"/>
      <c r="BC571" s="96" t="str">
        <f t="shared" ca="1" si="43"/>
        <v/>
      </c>
      <c r="BD571" s="253" t="str">
        <f t="shared" ca="1" si="44"/>
        <v>守内 かさ神</v>
      </c>
      <c r="BE571" s="254"/>
      <c r="BF571" s="254"/>
      <c r="BG571" s="254"/>
      <c r="BH571" s="254"/>
      <c r="BI571" s="254"/>
      <c r="BJ571" s="255"/>
      <c r="BK571" s="258"/>
      <c r="BL571" s="259"/>
      <c r="BM571" s="99"/>
      <c r="BN571" s="99"/>
      <c r="BO571" s="99"/>
      <c r="BP571" s="99"/>
    </row>
    <row r="572" spans="11:68" s="64" customFormat="1" ht="16.5" customHeight="1" x14ac:dyDescent="0.2">
      <c r="K572"/>
      <c r="L572"/>
      <c r="M572"/>
      <c r="N572"/>
      <c r="O572"/>
      <c r="P572" s="66" t="str">
        <f t="shared" si="45"/>
        <v/>
      </c>
      <c r="Q572" s="66" t="str">
        <f t="shared" si="46"/>
        <v/>
      </c>
      <c r="T572"/>
      <c r="U572"/>
      <c r="V572"/>
      <c r="W572"/>
      <c r="X572"/>
      <c r="Y572"/>
      <c r="Z572"/>
      <c r="AA572"/>
      <c r="AL572" s="95">
        <f t="shared" ca="1" si="39"/>
        <v>12</v>
      </c>
      <c r="AM572" s="96" t="str">
        <f t="shared" ca="1" si="40"/>
        <v/>
      </c>
      <c r="AN572" s="253" t="str">
        <f t="shared" ca="1" si="41"/>
        <v>石見 津田</v>
      </c>
      <c r="AO572" s="254"/>
      <c r="AP572" s="254"/>
      <c r="AQ572" s="254"/>
      <c r="AR572" s="254"/>
      <c r="AS572" s="254"/>
      <c r="AT572" s="255"/>
      <c r="AU572" s="97"/>
      <c r="AV572" s="98"/>
      <c r="AW572" s="99"/>
      <c r="AX572" s="99"/>
      <c r="AY572" s="99"/>
      <c r="AZ572" s="99"/>
      <c r="BA572" s="256">
        <f t="shared" ca="1" si="42"/>
        <v>12</v>
      </c>
      <c r="BB572" s="257"/>
      <c r="BC572" s="96" t="str">
        <f t="shared" ca="1" si="43"/>
        <v/>
      </c>
      <c r="BD572" s="253" t="str">
        <f t="shared" ca="1" si="44"/>
        <v>清流 新岩国</v>
      </c>
      <c r="BE572" s="254"/>
      <c r="BF572" s="254"/>
      <c r="BG572" s="254"/>
      <c r="BH572" s="254"/>
      <c r="BI572" s="254"/>
      <c r="BJ572" s="255"/>
      <c r="BK572" s="258"/>
      <c r="BL572" s="259"/>
      <c r="BM572" s="99"/>
      <c r="BN572" s="99"/>
      <c r="BO572" s="99"/>
      <c r="BP572" s="99"/>
    </row>
    <row r="573" spans="11:68" s="64" customFormat="1" ht="16.5" customHeight="1" x14ac:dyDescent="0.2">
      <c r="K573"/>
      <c r="L573"/>
      <c r="M573"/>
      <c r="N573"/>
      <c r="O573"/>
      <c r="P573" s="66" t="str">
        <f t="shared" si="45"/>
        <v/>
      </c>
      <c r="Q573" s="66" t="str">
        <f t="shared" si="46"/>
        <v/>
      </c>
      <c r="T573"/>
      <c r="U573"/>
      <c r="V573"/>
      <c r="W573"/>
      <c r="X573"/>
      <c r="Y573"/>
      <c r="Z573"/>
      <c r="AA573"/>
      <c r="AL573" s="95">
        <f t="shared" ca="1" si="39"/>
        <v>13</v>
      </c>
      <c r="AM573" s="96" t="str">
        <f t="shared" ca="1" si="40"/>
        <v/>
      </c>
      <c r="AN573" s="253" t="str">
        <f t="shared" ca="1" si="41"/>
        <v>三保 三隅</v>
      </c>
      <c r="AO573" s="254"/>
      <c r="AP573" s="254"/>
      <c r="AQ573" s="254"/>
      <c r="AR573" s="254"/>
      <c r="AS573" s="254"/>
      <c r="AT573" s="255"/>
      <c r="AU573" s="97"/>
      <c r="AV573" s="98"/>
      <c r="AW573" s="99"/>
      <c r="AX573" s="99"/>
      <c r="AY573" s="99"/>
      <c r="AZ573" s="99"/>
      <c r="BA573" s="256">
        <f t="shared" ca="1" si="42"/>
        <v>13</v>
      </c>
      <c r="BB573" s="257"/>
      <c r="BC573" s="96" t="str">
        <f t="shared" ca="1" si="43"/>
        <v/>
      </c>
      <c r="BD573" s="253" t="str">
        <f t="shared" ca="1" si="44"/>
        <v>和木 厚保</v>
      </c>
      <c r="BE573" s="254"/>
      <c r="BF573" s="254"/>
      <c r="BG573" s="254"/>
      <c r="BH573" s="254"/>
      <c r="BI573" s="254"/>
      <c r="BJ573" s="255"/>
      <c r="BK573" s="258"/>
      <c r="BL573" s="259"/>
      <c r="BM573" s="99"/>
      <c r="BN573" s="99"/>
      <c r="BO573" s="99"/>
      <c r="BP573" s="99"/>
    </row>
    <row r="574" spans="11:68" s="64" customFormat="1" ht="16.5" customHeight="1" x14ac:dyDescent="0.2">
      <c r="K574"/>
      <c r="L574"/>
      <c r="M574"/>
      <c r="N574"/>
      <c r="O574"/>
      <c r="P574" s="66" t="str">
        <f t="shared" si="45"/>
        <v/>
      </c>
      <c r="Q574" s="66" t="str">
        <f t="shared" si="46"/>
        <v/>
      </c>
      <c r="T574"/>
      <c r="U574"/>
      <c r="V574"/>
      <c r="W574"/>
      <c r="X574"/>
      <c r="Y574"/>
      <c r="Z574"/>
      <c r="AA574"/>
      <c r="AL574" s="95">
        <f t="shared" ca="1" si="39"/>
        <v>14</v>
      </c>
      <c r="AM574" s="96" t="str">
        <f t="shared" ca="1" si="40"/>
        <v/>
      </c>
      <c r="AN574" s="253" t="str">
        <f t="shared" ca="1" si="41"/>
        <v>梶栗 郷台地</v>
      </c>
      <c r="AO574" s="254"/>
      <c r="AP574" s="254"/>
      <c r="AQ574" s="254"/>
      <c r="AR574" s="254"/>
      <c r="AS574" s="254"/>
      <c r="AT574" s="255"/>
      <c r="AU574" s="97"/>
      <c r="AV574" s="98"/>
      <c r="AW574" s="99"/>
      <c r="AX574" s="99"/>
      <c r="AY574" s="99"/>
      <c r="AZ574" s="99"/>
      <c r="BA574" s="256">
        <f t="shared" ca="1" si="42"/>
        <v>14</v>
      </c>
      <c r="BB574" s="257"/>
      <c r="BC574" s="96" t="str">
        <f t="shared" ca="1" si="43"/>
        <v/>
      </c>
      <c r="BD574" s="253" t="str">
        <f t="shared" ca="1" si="44"/>
        <v>戸田 生野屋</v>
      </c>
      <c r="BE574" s="254"/>
      <c r="BF574" s="254"/>
      <c r="BG574" s="254"/>
      <c r="BH574" s="254"/>
      <c r="BI574" s="254"/>
      <c r="BJ574" s="255"/>
      <c r="BK574" s="258"/>
      <c r="BL574" s="259"/>
      <c r="BM574" s="99"/>
      <c r="BN574" s="99"/>
      <c r="BO574" s="99"/>
      <c r="BP574" s="99"/>
    </row>
    <row r="575" spans="11:68" s="64" customFormat="1" ht="16.5" customHeight="1" x14ac:dyDescent="0.2">
      <c r="K575"/>
      <c r="L575"/>
      <c r="M575"/>
      <c r="N575"/>
      <c r="O575"/>
      <c r="P575" s="66" t="str">
        <f t="shared" si="45"/>
        <v/>
      </c>
      <c r="Q575" s="66" t="str">
        <f t="shared" si="46"/>
        <v/>
      </c>
      <c r="T575"/>
      <c r="U575"/>
      <c r="V575"/>
      <c r="W575"/>
      <c r="X575"/>
      <c r="Y575"/>
      <c r="Z575"/>
      <c r="AA575"/>
      <c r="AL575" s="95">
        <f t="shared" ca="1" si="39"/>
        <v>15</v>
      </c>
      <c r="AM575" s="96" t="str">
        <f t="shared" ca="1" si="40"/>
        <v/>
      </c>
      <c r="AN575" s="253" t="str">
        <f t="shared" ca="1" si="41"/>
        <v>宇田 郷</v>
      </c>
      <c r="AO575" s="254"/>
      <c r="AP575" s="254"/>
      <c r="AQ575" s="254"/>
      <c r="AR575" s="254"/>
      <c r="AS575" s="254"/>
      <c r="AT575" s="255"/>
      <c r="AU575" s="97"/>
      <c r="AV575" s="98"/>
      <c r="AW575" s="99"/>
      <c r="AX575" s="99"/>
      <c r="AY575" s="99"/>
      <c r="AZ575" s="99"/>
      <c r="BA575" s="256">
        <f t="shared" ca="1" si="42"/>
        <v>15</v>
      </c>
      <c r="BB575" s="257"/>
      <c r="BC575" s="96" t="str">
        <f t="shared" ca="1" si="43"/>
        <v/>
      </c>
      <c r="BD575" s="253" t="str">
        <f t="shared" ca="1" si="44"/>
        <v>目出 特牛</v>
      </c>
      <c r="BE575" s="254"/>
      <c r="BF575" s="254"/>
      <c r="BG575" s="254"/>
      <c r="BH575" s="254"/>
      <c r="BI575" s="254"/>
      <c r="BJ575" s="255"/>
      <c r="BK575" s="258"/>
      <c r="BL575" s="259"/>
      <c r="BM575" s="99"/>
      <c r="BN575" s="99"/>
      <c r="BO575" s="99"/>
      <c r="BP575" s="99"/>
    </row>
    <row r="576" spans="11:68" s="64" customFormat="1" ht="16.5" customHeight="1" x14ac:dyDescent="0.2">
      <c r="K576"/>
      <c r="L576"/>
      <c r="M576"/>
      <c r="N576"/>
      <c r="O576"/>
      <c r="P576" s="66" t="str">
        <f t="shared" si="45"/>
        <v/>
      </c>
      <c r="Q576" s="66" t="str">
        <f t="shared" si="46"/>
        <v/>
      </c>
      <c r="T576"/>
      <c r="U576"/>
      <c r="V576"/>
      <c r="W576"/>
      <c r="X576"/>
      <c r="Y576"/>
      <c r="Z576"/>
      <c r="AA576"/>
      <c r="AL576" s="100">
        <f t="shared" ca="1" si="39"/>
        <v>16</v>
      </c>
      <c r="AM576" s="101" t="str">
        <f t="shared" ca="1" si="40"/>
        <v/>
      </c>
      <c r="AN576" s="270" t="str">
        <f t="shared" ca="1" si="41"/>
        <v>戸田 小浜</v>
      </c>
      <c r="AO576" s="271"/>
      <c r="AP576" s="271"/>
      <c r="AQ576" s="271"/>
      <c r="AR576" s="271"/>
      <c r="AS576" s="271"/>
      <c r="AT576" s="272"/>
      <c r="AU576" s="102"/>
      <c r="AV576" s="103"/>
      <c r="AW576" s="104"/>
      <c r="AX576" s="104"/>
      <c r="AY576" s="104"/>
      <c r="AZ576" s="104"/>
      <c r="BA576" s="273">
        <f t="shared" ca="1" si="42"/>
        <v>16</v>
      </c>
      <c r="BB576" s="274"/>
      <c r="BC576" s="101" t="str">
        <f t="shared" ca="1" si="43"/>
        <v/>
      </c>
      <c r="BD576" s="270" t="str">
        <f t="shared" ca="1" si="44"/>
        <v>幡生 厚東</v>
      </c>
      <c r="BE576" s="271"/>
      <c r="BF576" s="271"/>
      <c r="BG576" s="271"/>
      <c r="BH576" s="271"/>
      <c r="BI576" s="271"/>
      <c r="BJ576" s="272"/>
      <c r="BK576" s="275"/>
      <c r="BL576" s="276"/>
      <c r="BM576" s="104"/>
      <c r="BN576" s="104"/>
      <c r="BO576" s="104"/>
      <c r="BP576" s="104"/>
    </row>
    <row r="577" spans="11:68" s="64" customFormat="1" ht="16.5" customHeight="1" x14ac:dyDescent="0.2">
      <c r="K577"/>
      <c r="L577"/>
      <c r="M577"/>
      <c r="N577"/>
      <c r="O577"/>
      <c r="P577" s="66" t="str">
        <f t="shared" si="45"/>
        <v/>
      </c>
      <c r="Q577" s="66" t="str">
        <f t="shared" si="46"/>
        <v/>
      </c>
      <c r="T577"/>
      <c r="U577"/>
      <c r="V577"/>
      <c r="W577"/>
      <c r="X577"/>
      <c r="Y577"/>
      <c r="Z577"/>
      <c r="AA577"/>
      <c r="AL577" s="291" t="str">
        <f ca="1">IF(B34=101,"監督A","")</f>
        <v>監督A</v>
      </c>
      <c r="AM577" s="291" t="e">
        <f>試合情報とｻｲﾝ用①印刷!#REF!</f>
        <v>#REF!</v>
      </c>
      <c r="AN577" s="292" t="str">
        <f ca="1">IF(C34="","",C34)</f>
        <v>阿川 湯玉</v>
      </c>
      <c r="AO577" s="293"/>
      <c r="AP577" s="293"/>
      <c r="AQ577" s="293"/>
      <c r="AR577" s="293"/>
      <c r="AS577" s="293"/>
      <c r="AT577" s="293"/>
      <c r="AU577" s="293"/>
      <c r="AV577" s="294"/>
      <c r="AW577" s="94"/>
      <c r="AX577" s="94"/>
      <c r="AY577" s="94"/>
      <c r="AZ577" s="94"/>
      <c r="BA577" s="295" t="str">
        <f ca="1">IF(F34=101,"監督A","")</f>
        <v>監督A</v>
      </c>
      <c r="BB577" s="296"/>
      <c r="BC577" s="297"/>
      <c r="BD577" s="292" t="str">
        <f ca="1">IF(G34="","",G34)</f>
        <v>飯井 三見</v>
      </c>
      <c r="BE577" s="293"/>
      <c r="BF577" s="293"/>
      <c r="BG577" s="293"/>
      <c r="BH577" s="293"/>
      <c r="BI577" s="293"/>
      <c r="BJ577" s="293"/>
      <c r="BK577" s="293"/>
      <c r="BL577" s="294"/>
      <c r="BM577" s="94"/>
      <c r="BN577" s="94"/>
      <c r="BO577" s="94"/>
      <c r="BP577" s="94"/>
    </row>
    <row r="578" spans="11:68" s="64" customFormat="1" ht="16.5" customHeight="1" x14ac:dyDescent="0.2">
      <c r="K578"/>
      <c r="L578"/>
      <c r="M578"/>
      <c r="N578"/>
      <c r="O578"/>
      <c r="P578" s="66" t="str">
        <f t="shared" si="45"/>
        <v/>
      </c>
      <c r="Q578" s="66" t="str">
        <f t="shared" si="46"/>
        <v/>
      </c>
      <c r="T578"/>
      <c r="U578"/>
      <c r="V578"/>
      <c r="W578"/>
      <c r="X578"/>
      <c r="Y578"/>
      <c r="Z578"/>
      <c r="AA578"/>
      <c r="AL578" s="277" t="str">
        <f ca="1">IF(B35=102,"役員B","")</f>
        <v>役員B</v>
      </c>
      <c r="AM578" s="277" t="e">
        <f>試合情報とｻｲﾝ用①印刷!#REF!</f>
        <v>#REF!</v>
      </c>
      <c r="AN578" s="278" t="str">
        <f ca="1">IF(C35="","",C35)</f>
        <v>黒井 村</v>
      </c>
      <c r="AO578" s="279"/>
      <c r="AP578" s="279"/>
      <c r="AQ578" s="279"/>
      <c r="AR578" s="279"/>
      <c r="AS578" s="279"/>
      <c r="AT578" s="279"/>
      <c r="AU578" s="279"/>
      <c r="AV578" s="280"/>
      <c r="AW578" s="99"/>
      <c r="AX578" s="99"/>
      <c r="AY578" s="99"/>
      <c r="AZ578" s="99"/>
      <c r="BA578" s="281" t="str">
        <f ca="1">IF(F35=102,"役員B","")</f>
        <v>役員B</v>
      </c>
      <c r="BB578" s="282"/>
      <c r="BC578" s="283"/>
      <c r="BD578" s="278" t="str">
        <f ca="1">IF(G35="","",G35)</f>
        <v>玉江 越ケ浜</v>
      </c>
      <c r="BE578" s="279"/>
      <c r="BF578" s="279"/>
      <c r="BG578" s="279"/>
      <c r="BH578" s="279"/>
      <c r="BI578" s="279"/>
      <c r="BJ578" s="279"/>
      <c r="BK578" s="279"/>
      <c r="BL578" s="280"/>
      <c r="BM578" s="99"/>
      <c r="BN578" s="99"/>
      <c r="BO578" s="99"/>
      <c r="BP578" s="99"/>
    </row>
    <row r="579" spans="11:68" s="64" customFormat="1" ht="16.5" customHeight="1" x14ac:dyDescent="0.2">
      <c r="K579"/>
      <c r="L579"/>
      <c r="M579"/>
      <c r="N579"/>
      <c r="O579"/>
      <c r="P579" s="66" t="str">
        <f t="shared" si="45"/>
        <v/>
      </c>
      <c r="Q579" s="66" t="str">
        <f t="shared" si="46"/>
        <v/>
      </c>
      <c r="T579"/>
      <c r="U579"/>
      <c r="V579"/>
      <c r="W579"/>
      <c r="X579"/>
      <c r="Y579"/>
      <c r="Z579"/>
      <c r="AA579"/>
      <c r="AL579" s="277" t="str">
        <f ca="1">IF(B36=103,"役員C","")</f>
        <v>役員C</v>
      </c>
      <c r="AM579" s="277" t="e">
        <f>試合情報とｻｲﾝ用①印刷!#REF!</f>
        <v>#REF!</v>
      </c>
      <c r="AN579" s="278" t="str">
        <f ca="1">IF(C36="","",C36)</f>
        <v>雀田 居能</v>
      </c>
      <c r="AO579" s="279"/>
      <c r="AP579" s="279"/>
      <c r="AQ579" s="279"/>
      <c r="AR579" s="279"/>
      <c r="AS579" s="279"/>
      <c r="AT579" s="279"/>
      <c r="AU579" s="279"/>
      <c r="AV579" s="280"/>
      <c r="AW579" s="99"/>
      <c r="AX579" s="99"/>
      <c r="AY579" s="99"/>
      <c r="AZ579" s="99"/>
      <c r="BA579" s="281" t="str">
        <f ca="1">IF(F36=102,"役員C","")</f>
        <v/>
      </c>
      <c r="BB579" s="282"/>
      <c r="BC579" s="283"/>
      <c r="BD579" s="278" t="str">
        <f ca="1">IF(G36="","",G36)</f>
        <v>奈古 木与</v>
      </c>
      <c r="BE579" s="279"/>
      <c r="BF579" s="279"/>
      <c r="BG579" s="279"/>
      <c r="BH579" s="279"/>
      <c r="BI579" s="279"/>
      <c r="BJ579" s="279"/>
      <c r="BK579" s="279"/>
      <c r="BL579" s="280"/>
      <c r="BM579" s="99"/>
      <c r="BN579" s="99"/>
      <c r="BO579" s="99"/>
      <c r="BP579" s="99"/>
    </row>
    <row r="580" spans="11:68" s="64" customFormat="1" ht="16.5" customHeight="1" x14ac:dyDescent="0.2">
      <c r="K580"/>
      <c r="L580"/>
      <c r="M580"/>
      <c r="N580"/>
      <c r="O580"/>
      <c r="P580" s="66" t="str">
        <f t="shared" si="45"/>
        <v/>
      </c>
      <c r="Q580" s="66" t="str">
        <f t="shared" si="46"/>
        <v/>
      </c>
      <c r="T580"/>
      <c r="U580"/>
      <c r="V580"/>
      <c r="W580"/>
      <c r="X580"/>
      <c r="Y580"/>
      <c r="Z580"/>
      <c r="AA580"/>
      <c r="AL580" s="284" t="str">
        <f ca="1">IF(B37=104,"役員D","")</f>
        <v>役員D</v>
      </c>
      <c r="AM580" s="284" t="e">
        <f>試合情報とｻｲﾝ用①印刷!#REF!</f>
        <v>#REF!</v>
      </c>
      <c r="AN580" s="285" t="str">
        <f ca="1">IF(C37="","",C37)</f>
        <v>黄波戸 仙崎</v>
      </c>
      <c r="AO580" s="286"/>
      <c r="AP580" s="286"/>
      <c r="AQ580" s="286"/>
      <c r="AR580" s="286"/>
      <c r="AS580" s="286"/>
      <c r="AT580" s="286"/>
      <c r="AU580" s="286"/>
      <c r="AV580" s="287"/>
      <c r="AW580" s="104"/>
      <c r="AX580" s="104"/>
      <c r="AY580" s="104"/>
      <c r="AZ580" s="104"/>
      <c r="BA580" s="288" t="str">
        <f ca="1">IF(F37=104,"役員D","")</f>
        <v>役員D</v>
      </c>
      <c r="BB580" s="289"/>
      <c r="BC580" s="290"/>
      <c r="BD580" s="285" t="str">
        <f ca="1">IF(G37="","",G37)</f>
        <v>須佐 江崎</v>
      </c>
      <c r="BE580" s="286"/>
      <c r="BF580" s="286"/>
      <c r="BG580" s="286"/>
      <c r="BH580" s="286"/>
      <c r="BI580" s="286"/>
      <c r="BJ580" s="286"/>
      <c r="BK580" s="286"/>
      <c r="BL580" s="287"/>
      <c r="BM580" s="104"/>
      <c r="BN580" s="104"/>
      <c r="BO580" s="104"/>
      <c r="BP580" s="104"/>
    </row>
    <row r="581" spans="11:68" s="64" customFormat="1" ht="3.75" customHeight="1" x14ac:dyDescent="0.2">
      <c r="K581"/>
      <c r="L581"/>
      <c r="M581"/>
      <c r="N581"/>
      <c r="O581"/>
      <c r="P581" s="66" t="str">
        <f t="shared" si="45"/>
        <v/>
      </c>
      <c r="Q581" s="66" t="str">
        <f t="shared" si="46"/>
        <v/>
      </c>
      <c r="T581"/>
      <c r="U581"/>
      <c r="V581"/>
      <c r="W581"/>
      <c r="X581"/>
      <c r="Y581"/>
      <c r="Z581"/>
      <c r="AA581"/>
    </row>
    <row r="582" spans="11:68" s="64" customFormat="1" ht="25.5" customHeight="1" x14ac:dyDescent="0.2">
      <c r="K582"/>
      <c r="L582"/>
      <c r="M582"/>
      <c r="N582"/>
      <c r="O582"/>
      <c r="P582" s="66" t="str">
        <f t="shared" si="45"/>
        <v/>
      </c>
      <c r="Q582" s="66" t="str">
        <f t="shared" si="46"/>
        <v/>
      </c>
      <c r="T582"/>
      <c r="U582"/>
      <c r="V582"/>
      <c r="W582"/>
      <c r="X582"/>
      <c r="Y582"/>
      <c r="Z582"/>
      <c r="AA582"/>
      <c r="AL582" s="169" t="s">
        <v>252</v>
      </c>
      <c r="AM582" s="248"/>
      <c r="AN582" s="169"/>
      <c r="AO582" s="170"/>
      <c r="AP582" s="170"/>
      <c r="AQ582" s="170"/>
      <c r="AR582" s="170"/>
      <c r="AS582" s="170"/>
      <c r="AT582" s="170"/>
      <c r="AU582" s="170"/>
      <c r="AV582" s="248"/>
      <c r="AW582" s="169" t="s">
        <v>268</v>
      </c>
      <c r="AX582" s="170"/>
      <c r="AY582" s="170"/>
      <c r="AZ582" s="170"/>
      <c r="BA582" s="170"/>
      <c r="BB582" s="170"/>
      <c r="BC582" s="170"/>
      <c r="BD582" s="170"/>
      <c r="BE582" s="248"/>
      <c r="BF582" s="169"/>
      <c r="BG582" s="170"/>
      <c r="BH582" s="170"/>
      <c r="BI582" s="170"/>
      <c r="BJ582" s="170"/>
      <c r="BK582" s="170"/>
      <c r="BL582" s="170"/>
      <c r="BM582" s="170"/>
      <c r="BN582" s="248"/>
      <c r="BO582" s="169" t="s">
        <v>253</v>
      </c>
      <c r="BP582" s="248"/>
    </row>
    <row r="583" spans="11:68" s="64" customFormat="1" ht="17.25" customHeight="1" x14ac:dyDescent="0.2">
      <c r="K583"/>
      <c r="L583"/>
      <c r="M583"/>
      <c r="N583"/>
      <c r="O583"/>
      <c r="P583" s="66" t="str">
        <f t="shared" si="45"/>
        <v/>
      </c>
      <c r="Q583" s="66" t="str">
        <f t="shared" si="46"/>
        <v/>
      </c>
      <c r="T583"/>
      <c r="U583"/>
      <c r="V583"/>
      <c r="W583"/>
      <c r="X583"/>
      <c r="Y583"/>
      <c r="Z583"/>
      <c r="AA583"/>
      <c r="AL583" s="75"/>
      <c r="AM583" s="76"/>
      <c r="AN583" s="76"/>
      <c r="AO583" s="76"/>
      <c r="AP583" s="76"/>
      <c r="AQ583" s="76"/>
      <c r="AR583" s="76"/>
      <c r="AS583" s="76"/>
      <c r="AT583" s="76"/>
      <c r="AU583" s="76"/>
      <c r="AV583" s="76"/>
      <c r="AW583" s="76"/>
      <c r="AX583" s="76"/>
      <c r="AY583" s="76"/>
      <c r="AZ583" s="76"/>
      <c r="BA583" s="76"/>
      <c r="BB583" s="76"/>
      <c r="BC583" s="76"/>
      <c r="BD583" s="76"/>
      <c r="BE583" s="76"/>
      <c r="BF583" s="76"/>
      <c r="BG583" s="76"/>
      <c r="BH583" s="76"/>
      <c r="BI583" s="76"/>
      <c r="BJ583" s="76"/>
      <c r="BK583" s="76"/>
      <c r="BL583" s="76"/>
      <c r="BM583" s="76"/>
      <c r="BN583" s="76"/>
      <c r="BO583" s="76"/>
      <c r="BP583" s="81"/>
    </row>
    <row r="584" spans="11:68" s="64" customFormat="1" ht="15.65" customHeight="1" x14ac:dyDescent="0.2">
      <c r="K584"/>
      <c r="L584"/>
      <c r="M584"/>
      <c r="N584"/>
      <c r="O584"/>
      <c r="P584" s="66" t="str">
        <f t="shared" si="45"/>
        <v/>
      </c>
      <c r="Q584" s="66" t="str">
        <f t="shared" si="46"/>
        <v/>
      </c>
      <c r="T584"/>
      <c r="U584"/>
      <c r="V584"/>
      <c r="W584"/>
      <c r="X584"/>
      <c r="Y584"/>
      <c r="Z584"/>
      <c r="AA584"/>
      <c r="AL584" s="105"/>
      <c r="BP584" s="106"/>
    </row>
    <row r="585" spans="11:68" s="64" customFormat="1" ht="15.65" customHeight="1" x14ac:dyDescent="0.2">
      <c r="K585"/>
      <c r="L585"/>
      <c r="M585"/>
      <c r="N585"/>
      <c r="O585"/>
      <c r="P585" s="66" t="str">
        <f t="shared" si="45"/>
        <v/>
      </c>
      <c r="Q585" s="66" t="str">
        <f t="shared" si="46"/>
        <v/>
      </c>
      <c r="T585"/>
      <c r="U585"/>
      <c r="V585"/>
      <c r="W585"/>
      <c r="X585"/>
      <c r="Y585"/>
      <c r="Z585"/>
      <c r="AA585"/>
      <c r="AL585" s="107"/>
      <c r="AM585" s="108"/>
      <c r="AN585" s="108"/>
      <c r="AO585" s="108"/>
      <c r="AP585" s="108"/>
      <c r="AQ585" s="108"/>
      <c r="AR585" s="108"/>
      <c r="AS585" s="108"/>
      <c r="AT585" s="108"/>
      <c r="AU585" s="108"/>
      <c r="AV585" s="108"/>
      <c r="AW585" s="108"/>
      <c r="AX585" s="108"/>
      <c r="AY585" s="108"/>
      <c r="AZ585" s="108"/>
      <c r="BA585" s="108"/>
      <c r="BB585" s="108"/>
      <c r="BC585" s="108"/>
      <c r="BD585" s="108"/>
      <c r="BE585" s="108"/>
      <c r="BF585" s="108"/>
      <c r="BG585" s="108"/>
      <c r="BH585" s="108"/>
      <c r="BI585" s="108"/>
      <c r="BJ585" s="108"/>
      <c r="BK585" s="108"/>
      <c r="BL585" s="108"/>
      <c r="BM585" s="108"/>
      <c r="BN585" s="108"/>
      <c r="BO585" s="108"/>
      <c r="BP585" s="109"/>
    </row>
    <row r="586" spans="11:68" s="64" customFormat="1" ht="3.75" customHeight="1" x14ac:dyDescent="0.2">
      <c r="K586"/>
      <c r="L586"/>
      <c r="M586"/>
      <c r="N586"/>
      <c r="O586"/>
      <c r="P586" s="66" t="str">
        <f t="shared" si="45"/>
        <v/>
      </c>
      <c r="Q586" s="66" t="str">
        <f t="shared" si="46"/>
        <v/>
      </c>
      <c r="T586"/>
      <c r="U586"/>
      <c r="V586"/>
      <c r="W586"/>
      <c r="X586"/>
      <c r="Y586"/>
      <c r="Z586"/>
      <c r="AA586"/>
    </row>
    <row r="587" spans="11:68" s="64" customFormat="1" ht="24.75" customHeight="1" x14ac:dyDescent="0.2">
      <c r="K587"/>
      <c r="L587"/>
      <c r="M587"/>
      <c r="N587"/>
      <c r="O587"/>
      <c r="P587" s="66" t="str">
        <f t="shared" si="45"/>
        <v/>
      </c>
      <c r="Q587" s="66" t="str">
        <f t="shared" si="46"/>
        <v/>
      </c>
      <c r="T587"/>
      <c r="U587"/>
      <c r="V587"/>
      <c r="W587"/>
      <c r="X587"/>
      <c r="Y587"/>
      <c r="Z587"/>
      <c r="AA587"/>
      <c r="AL587" s="64" t="s">
        <v>269</v>
      </c>
      <c r="AQ587" s="195"/>
      <c r="AR587" s="196"/>
      <c r="AS587" s="196"/>
      <c r="AT587" s="196"/>
      <c r="AU587" s="196"/>
      <c r="AV587" s="239"/>
      <c r="AW587" s="195"/>
      <c r="AX587" s="196"/>
      <c r="AY587" s="196"/>
      <c r="AZ587" s="196"/>
      <c r="BA587" s="196"/>
      <c r="BB587" s="196"/>
      <c r="BC587" s="239"/>
      <c r="BE587" s="298"/>
      <c r="BF587" s="298"/>
      <c r="BG587" s="298"/>
      <c r="BH587" s="298"/>
      <c r="BI587" s="298"/>
      <c r="BJ587" s="298"/>
      <c r="BK587" s="298"/>
      <c r="BL587" s="298"/>
      <c r="BM587" s="298"/>
      <c r="BN587" s="298"/>
      <c r="BO587" s="298"/>
      <c r="BP587" s="298"/>
    </row>
    <row r="588" spans="11:68" s="64" customFormat="1" ht="3.75" customHeight="1" x14ac:dyDescent="0.2">
      <c r="K588"/>
      <c r="L588"/>
      <c r="M588"/>
      <c r="N588"/>
      <c r="O588"/>
      <c r="P588" s="66" t="str">
        <f t="shared" si="45"/>
        <v/>
      </c>
      <c r="Q588" s="66" t="str">
        <f t="shared" si="46"/>
        <v/>
      </c>
      <c r="T588"/>
      <c r="U588"/>
      <c r="V588"/>
      <c r="W588"/>
      <c r="X588"/>
      <c r="Y588"/>
      <c r="Z588"/>
      <c r="AA588"/>
    </row>
    <row r="589" spans="11:68" s="64" customFormat="1" ht="24.75" customHeight="1" x14ac:dyDescent="0.2">
      <c r="K589"/>
      <c r="L589"/>
      <c r="M589"/>
      <c r="N589"/>
      <c r="O589"/>
      <c r="P589" s="66" t="str">
        <f t="shared" si="45"/>
        <v/>
      </c>
      <c r="Q589" s="66" t="str">
        <f t="shared" si="46"/>
        <v/>
      </c>
      <c r="T589"/>
      <c r="U589"/>
      <c r="V589"/>
      <c r="W589"/>
      <c r="X589"/>
      <c r="Y589"/>
      <c r="Z589"/>
      <c r="AA589"/>
      <c r="AL589" s="64" t="s">
        <v>148</v>
      </c>
      <c r="AQ589" s="195"/>
      <c r="AR589" s="196"/>
      <c r="AS589" s="196"/>
      <c r="AT589" s="196"/>
      <c r="AU589" s="196"/>
      <c r="AV589" s="239"/>
      <c r="AW589" s="195"/>
      <c r="AX589" s="196"/>
      <c r="AY589" s="196"/>
      <c r="AZ589" s="196"/>
      <c r="BA589" s="196"/>
      <c r="BB589" s="196"/>
      <c r="BC589" s="239"/>
      <c r="BE589" s="298"/>
      <c r="BF589" s="298"/>
      <c r="BG589" s="298"/>
      <c r="BH589" s="298"/>
      <c r="BI589" s="298"/>
      <c r="BJ589" s="298"/>
      <c r="BK589" s="298"/>
      <c r="BL589" s="298"/>
      <c r="BM589" s="298"/>
      <c r="BN589" s="298"/>
      <c r="BO589" s="298"/>
      <c r="BP589" s="298"/>
    </row>
    <row r="590" spans="11:68" s="64" customFormat="1" ht="3.75" customHeight="1" x14ac:dyDescent="0.2">
      <c r="K590"/>
      <c r="L590"/>
      <c r="M590"/>
      <c r="N590"/>
      <c r="O590"/>
      <c r="P590" s="66" t="str">
        <f t="shared" si="45"/>
        <v/>
      </c>
      <c r="Q590" s="66" t="str">
        <f t="shared" si="46"/>
        <v/>
      </c>
      <c r="T590"/>
      <c r="U590"/>
      <c r="V590"/>
      <c r="W590"/>
      <c r="X590"/>
      <c r="Y590"/>
      <c r="Z590"/>
      <c r="AA590"/>
    </row>
    <row r="591" spans="11:68" s="64" customFormat="1" ht="24.75" customHeight="1" x14ac:dyDescent="0.2">
      <c r="K591"/>
      <c r="L591"/>
      <c r="M591"/>
      <c r="N591"/>
      <c r="O591"/>
      <c r="P591" s="66" t="str">
        <f t="shared" si="45"/>
        <v/>
      </c>
      <c r="Q591" s="66" t="str">
        <f t="shared" si="46"/>
        <v/>
      </c>
      <c r="T591"/>
      <c r="U591"/>
      <c r="V591"/>
      <c r="W591"/>
      <c r="X591"/>
      <c r="Y591"/>
      <c r="Z591"/>
      <c r="AA591"/>
      <c r="AL591" s="110" t="str">
        <f>D12</f>
        <v>ＭＯ</v>
      </c>
      <c r="AQ591" s="195"/>
      <c r="AR591" s="196"/>
      <c r="AS591" s="196"/>
      <c r="AT591" s="196"/>
      <c r="AU591" s="196"/>
      <c r="AV591" s="239"/>
      <c r="AW591" s="195"/>
      <c r="AX591" s="196"/>
      <c r="AY591" s="196"/>
      <c r="AZ591" s="196"/>
      <c r="BA591" s="196"/>
      <c r="BB591" s="196"/>
      <c r="BC591" s="239"/>
      <c r="BE591" s="298"/>
      <c r="BF591" s="298"/>
      <c r="BG591" s="298"/>
      <c r="BH591" s="298"/>
      <c r="BI591" s="298"/>
      <c r="BJ591" s="298"/>
      <c r="BK591" s="298"/>
      <c r="BL591" s="298"/>
      <c r="BM591" s="298"/>
      <c r="BN591" s="298"/>
      <c r="BO591" s="298"/>
      <c r="BP591" s="298"/>
    </row>
    <row r="592" spans="11:68" s="64" customFormat="1" ht="9.75" customHeight="1" thickBot="1" x14ac:dyDescent="0.25">
      <c r="K592"/>
      <c r="L592"/>
      <c r="M592"/>
      <c r="N592"/>
      <c r="O592"/>
      <c r="P592" s="66" t="str">
        <f t="shared" si="45"/>
        <v/>
      </c>
      <c r="Q592" s="66" t="str">
        <f t="shared" si="46"/>
        <v/>
      </c>
      <c r="T592"/>
      <c r="U592"/>
      <c r="V592"/>
      <c r="W592"/>
      <c r="X592"/>
      <c r="Y592"/>
      <c r="Z592"/>
      <c r="AA592"/>
    </row>
    <row r="593" spans="11:68" s="64" customFormat="1" ht="17.25" customHeight="1" thickBot="1" x14ac:dyDescent="0.25">
      <c r="K593"/>
      <c r="L593"/>
      <c r="M593"/>
      <c r="N593"/>
      <c r="O593"/>
      <c r="P593" s="66" t="str">
        <f t="shared" si="45"/>
        <v/>
      </c>
      <c r="Q593" s="66" t="str">
        <f t="shared" si="46"/>
        <v/>
      </c>
      <c r="T593"/>
      <c r="U593"/>
      <c r="V593"/>
      <c r="W593"/>
      <c r="X593"/>
      <c r="Y593"/>
      <c r="Z593"/>
      <c r="AA593"/>
      <c r="AL593" s="111"/>
      <c r="AM593" s="111"/>
      <c r="AN593" s="299" t="s">
        <v>270</v>
      </c>
      <c r="AO593" s="299"/>
      <c r="AP593" s="299"/>
      <c r="AQ593" s="299"/>
      <c r="AR593" s="299"/>
      <c r="AS593" s="299"/>
      <c r="AT593" s="299"/>
      <c r="AU593" s="299"/>
      <c r="AV593" s="299"/>
      <c r="AW593" s="299"/>
      <c r="AX593" s="299"/>
      <c r="AY593" s="299"/>
      <c r="AZ593" s="299"/>
      <c r="BA593" s="299"/>
      <c r="BB593" s="299"/>
      <c r="BC593" s="299"/>
      <c r="BD593" s="299"/>
      <c r="BE593" s="299"/>
      <c r="BF593" s="299"/>
      <c r="BG593" s="299"/>
      <c r="BH593" s="299"/>
      <c r="BI593" s="299"/>
      <c r="BJ593" s="299"/>
      <c r="BK593" s="299"/>
      <c r="BL593" s="299"/>
      <c r="BM593" s="299"/>
      <c r="BN593" s="299"/>
      <c r="BO593" s="111"/>
      <c r="BP593" s="111"/>
    </row>
    <row r="594" spans="11:68" s="64" customFormat="1" ht="3" customHeight="1" x14ac:dyDescent="0.2">
      <c r="K594"/>
      <c r="L594"/>
      <c r="M594"/>
      <c r="N594"/>
      <c r="O594"/>
      <c r="P594" s="66" t="str">
        <f t="shared" si="45"/>
        <v/>
      </c>
      <c r="Q594" s="66" t="str">
        <f t="shared" si="46"/>
        <v/>
      </c>
      <c r="T594"/>
      <c r="U594"/>
      <c r="V594"/>
      <c r="W594"/>
      <c r="X594"/>
      <c r="Y594"/>
      <c r="Z594"/>
      <c r="AA594"/>
    </row>
    <row r="595" spans="11:68" s="64" customFormat="1" ht="17.25" customHeight="1" x14ac:dyDescent="0.2">
      <c r="K595"/>
      <c r="L595"/>
      <c r="M595"/>
      <c r="N595"/>
      <c r="O595"/>
      <c r="P595" s="66" t="str">
        <f t="shared" si="45"/>
        <v/>
      </c>
      <c r="Q595" s="66" t="str">
        <f t="shared" si="46"/>
        <v/>
      </c>
      <c r="T595"/>
      <c r="U595"/>
      <c r="V595"/>
      <c r="W595"/>
      <c r="X595"/>
      <c r="Y595"/>
      <c r="Z595"/>
      <c r="AA595"/>
    </row>
    <row r="596" spans="11:68" x14ac:dyDescent="0.2">
      <c r="P596" s="66" t="str">
        <f t="shared" si="45"/>
        <v/>
      </c>
      <c r="Q596" s="66" t="str">
        <f t="shared" si="46"/>
        <v/>
      </c>
    </row>
    <row r="597" spans="11:68" x14ac:dyDescent="0.2">
      <c r="P597" s="66" t="str">
        <f t="shared" si="45"/>
        <v/>
      </c>
      <c r="Q597" s="66" t="str">
        <f t="shared" si="46"/>
        <v/>
      </c>
    </row>
    <row r="598" spans="11:68" x14ac:dyDescent="0.2">
      <c r="P598" s="66" t="str">
        <f t="shared" si="45"/>
        <v/>
      </c>
      <c r="Q598" s="66" t="str">
        <f t="shared" si="46"/>
        <v/>
      </c>
    </row>
    <row r="599" spans="11:68" x14ac:dyDescent="0.2">
      <c r="P599" s="66" t="str">
        <f t="shared" si="45"/>
        <v/>
      </c>
      <c r="Q599" s="66" t="str">
        <f t="shared" si="46"/>
        <v/>
      </c>
    </row>
    <row r="600" spans="11:68" x14ac:dyDescent="0.2">
      <c r="P600" s="66" t="str">
        <f t="shared" si="45"/>
        <v/>
      </c>
      <c r="Q600" s="66" t="str">
        <f t="shared" si="46"/>
        <v/>
      </c>
    </row>
    <row r="601" spans="11:68" x14ac:dyDescent="0.2">
      <c r="P601" s="66" t="str">
        <f t="shared" si="45"/>
        <v/>
      </c>
      <c r="Q601" s="66" t="str">
        <f t="shared" si="46"/>
        <v/>
      </c>
    </row>
    <row r="602" spans="11:68" x14ac:dyDescent="0.2">
      <c r="P602" s="66" t="str">
        <f t="shared" si="45"/>
        <v/>
      </c>
      <c r="Q602" s="66" t="str">
        <f t="shared" si="46"/>
        <v/>
      </c>
    </row>
    <row r="603" spans="11:68" x14ac:dyDescent="0.2">
      <c r="P603" s="66" t="str">
        <f t="shared" si="45"/>
        <v/>
      </c>
      <c r="Q603" s="66" t="str">
        <f t="shared" si="46"/>
        <v/>
      </c>
    </row>
    <row r="604" spans="11:68" x14ac:dyDescent="0.2">
      <c r="P604" s="66" t="str">
        <f t="shared" si="45"/>
        <v/>
      </c>
      <c r="Q604" s="66" t="str">
        <f t="shared" si="46"/>
        <v/>
      </c>
    </row>
    <row r="605" spans="11:68" x14ac:dyDescent="0.2">
      <c r="P605" s="66" t="str">
        <f t="shared" si="45"/>
        <v/>
      </c>
      <c r="Q605" s="66" t="str">
        <f t="shared" si="46"/>
        <v/>
      </c>
    </row>
    <row r="606" spans="11:68" x14ac:dyDescent="0.2">
      <c r="P606" s="66" t="str">
        <f t="shared" si="45"/>
        <v/>
      </c>
      <c r="Q606" s="66" t="str">
        <f t="shared" si="46"/>
        <v/>
      </c>
    </row>
    <row r="607" spans="11:68" x14ac:dyDescent="0.2">
      <c r="P607" s="66" t="str">
        <f t="shared" si="45"/>
        <v/>
      </c>
      <c r="Q607" s="66" t="str">
        <f t="shared" si="46"/>
        <v/>
      </c>
    </row>
    <row r="608" spans="11:68" x14ac:dyDescent="0.2">
      <c r="P608" s="66" t="str">
        <f t="shared" si="45"/>
        <v/>
      </c>
      <c r="Q608" s="66" t="str">
        <f t="shared" si="46"/>
        <v/>
      </c>
    </row>
    <row r="609" spans="16:17" x14ac:dyDescent="0.2">
      <c r="P609" s="66" t="str">
        <f t="shared" si="45"/>
        <v/>
      </c>
      <c r="Q609" s="66" t="str">
        <f t="shared" si="46"/>
        <v/>
      </c>
    </row>
    <row r="610" spans="16:17" x14ac:dyDescent="0.2">
      <c r="P610" s="66" t="str">
        <f t="shared" si="45"/>
        <v/>
      </c>
      <c r="Q610" s="66" t="str">
        <f t="shared" si="46"/>
        <v/>
      </c>
    </row>
    <row r="611" spans="16:17" x14ac:dyDescent="0.2">
      <c r="P611" s="66" t="str">
        <f t="shared" si="45"/>
        <v/>
      </c>
      <c r="Q611" s="66" t="str">
        <f t="shared" si="46"/>
        <v/>
      </c>
    </row>
    <row r="612" spans="16:17" x14ac:dyDescent="0.2">
      <c r="P612" s="66" t="str">
        <f t="shared" si="45"/>
        <v/>
      </c>
      <c r="Q612" s="66" t="str">
        <f t="shared" si="46"/>
        <v/>
      </c>
    </row>
    <row r="613" spans="16:17" x14ac:dyDescent="0.2">
      <c r="P613" s="66" t="str">
        <f t="shared" si="45"/>
        <v/>
      </c>
      <c r="Q613" s="66" t="str">
        <f t="shared" si="46"/>
        <v/>
      </c>
    </row>
    <row r="614" spans="16:17" x14ac:dyDescent="0.2">
      <c r="P614" s="66" t="str">
        <f t="shared" si="45"/>
        <v/>
      </c>
      <c r="Q614" s="66" t="str">
        <f t="shared" si="46"/>
        <v/>
      </c>
    </row>
    <row r="615" spans="16:17" x14ac:dyDescent="0.2">
      <c r="P615" s="66" t="str">
        <f t="shared" si="45"/>
        <v/>
      </c>
      <c r="Q615" s="66" t="str">
        <f t="shared" si="46"/>
        <v/>
      </c>
    </row>
    <row r="616" spans="16:17" x14ac:dyDescent="0.2">
      <c r="P616" s="66" t="str">
        <f t="shared" si="45"/>
        <v/>
      </c>
      <c r="Q616" s="66" t="str">
        <f t="shared" si="46"/>
        <v/>
      </c>
    </row>
    <row r="617" spans="16:17" x14ac:dyDescent="0.2">
      <c r="P617" s="66" t="str">
        <f t="shared" si="45"/>
        <v/>
      </c>
      <c r="Q617" s="66" t="str">
        <f t="shared" si="46"/>
        <v/>
      </c>
    </row>
    <row r="618" spans="16:17" x14ac:dyDescent="0.2">
      <c r="P618" s="66" t="str">
        <f t="shared" si="45"/>
        <v/>
      </c>
      <c r="Q618" s="66" t="str">
        <f t="shared" si="46"/>
        <v/>
      </c>
    </row>
    <row r="619" spans="16:17" x14ac:dyDescent="0.2">
      <c r="P619" s="66" t="str">
        <f t="shared" si="45"/>
        <v/>
      </c>
      <c r="Q619" s="66" t="str">
        <f t="shared" si="46"/>
        <v/>
      </c>
    </row>
    <row r="620" spans="16:17" x14ac:dyDescent="0.2">
      <c r="P620" s="66" t="str">
        <f t="shared" si="45"/>
        <v/>
      </c>
      <c r="Q620" s="66" t="str">
        <f t="shared" si="46"/>
        <v/>
      </c>
    </row>
    <row r="621" spans="16:17" x14ac:dyDescent="0.2">
      <c r="P621" s="66" t="str">
        <f t="shared" si="45"/>
        <v/>
      </c>
      <c r="Q621" s="66" t="str">
        <f t="shared" si="46"/>
        <v/>
      </c>
    </row>
    <row r="622" spans="16:17" x14ac:dyDescent="0.2">
      <c r="P622" s="66" t="str">
        <f t="shared" si="45"/>
        <v/>
      </c>
      <c r="Q622" s="66" t="str">
        <f t="shared" si="46"/>
        <v/>
      </c>
    </row>
    <row r="623" spans="16:17" x14ac:dyDescent="0.2">
      <c r="P623" s="66" t="str">
        <f t="shared" si="45"/>
        <v/>
      </c>
      <c r="Q623" s="66" t="str">
        <f t="shared" si="46"/>
        <v/>
      </c>
    </row>
    <row r="624" spans="16:17" x14ac:dyDescent="0.2">
      <c r="P624" s="66" t="str">
        <f t="shared" si="45"/>
        <v/>
      </c>
      <c r="Q624" s="66" t="str">
        <f t="shared" si="46"/>
        <v/>
      </c>
    </row>
    <row r="625" spans="16:17" x14ac:dyDescent="0.2">
      <c r="P625" s="66" t="str">
        <f t="shared" si="45"/>
        <v/>
      </c>
      <c r="Q625" s="66" t="str">
        <f t="shared" si="46"/>
        <v/>
      </c>
    </row>
    <row r="626" spans="16:17" x14ac:dyDescent="0.2">
      <c r="P626" s="66" t="str">
        <f t="shared" si="45"/>
        <v/>
      </c>
      <c r="Q626" s="66" t="str">
        <f t="shared" si="46"/>
        <v/>
      </c>
    </row>
    <row r="627" spans="16:17" x14ac:dyDescent="0.2">
      <c r="P627" s="66" t="str">
        <f t="shared" si="45"/>
        <v/>
      </c>
      <c r="Q627" s="66" t="str">
        <f t="shared" si="46"/>
        <v/>
      </c>
    </row>
    <row r="628" spans="16:17" x14ac:dyDescent="0.2">
      <c r="P628" s="66" t="str">
        <f t="shared" si="45"/>
        <v/>
      </c>
      <c r="Q628" s="66" t="str">
        <f t="shared" si="46"/>
        <v/>
      </c>
    </row>
    <row r="629" spans="16:17" x14ac:dyDescent="0.2">
      <c r="P629" s="66" t="str">
        <f t="shared" si="45"/>
        <v/>
      </c>
      <c r="Q629" s="66" t="str">
        <f t="shared" si="46"/>
        <v/>
      </c>
    </row>
    <row r="630" spans="16:17" x14ac:dyDescent="0.2">
      <c r="P630" s="66" t="str">
        <f t="shared" si="45"/>
        <v/>
      </c>
      <c r="Q630" s="66" t="str">
        <f t="shared" si="46"/>
        <v/>
      </c>
    </row>
    <row r="631" spans="16:17" x14ac:dyDescent="0.2">
      <c r="P631" s="66" t="str">
        <f t="shared" si="45"/>
        <v/>
      </c>
      <c r="Q631" s="66" t="str">
        <f t="shared" si="46"/>
        <v/>
      </c>
    </row>
    <row r="632" spans="16:17" x14ac:dyDescent="0.2">
      <c r="P632" s="66" t="str">
        <f t="shared" si="45"/>
        <v/>
      </c>
      <c r="Q632" s="66" t="str">
        <f t="shared" si="46"/>
        <v/>
      </c>
    </row>
    <row r="633" spans="16:17" x14ac:dyDescent="0.2">
      <c r="P633" s="66" t="str">
        <f t="shared" ref="P633:P696" si="47">IF(K633=$C$8,ROW(),"")</f>
        <v/>
      </c>
      <c r="Q633" s="66" t="str">
        <f t="shared" ref="Q633:Q696" si="48">IF(K633=$C$10,ROW(),"")</f>
        <v/>
      </c>
    </row>
    <row r="634" spans="16:17" x14ac:dyDescent="0.2">
      <c r="P634" s="66" t="str">
        <f t="shared" si="47"/>
        <v/>
      </c>
      <c r="Q634" s="66" t="str">
        <f t="shared" si="48"/>
        <v/>
      </c>
    </row>
    <row r="635" spans="16:17" x14ac:dyDescent="0.2">
      <c r="P635" s="66" t="str">
        <f t="shared" si="47"/>
        <v/>
      </c>
      <c r="Q635" s="66" t="str">
        <f t="shared" si="48"/>
        <v/>
      </c>
    </row>
    <row r="636" spans="16:17" x14ac:dyDescent="0.2">
      <c r="P636" s="66" t="str">
        <f t="shared" si="47"/>
        <v/>
      </c>
      <c r="Q636" s="66" t="str">
        <f t="shared" si="48"/>
        <v/>
      </c>
    </row>
    <row r="637" spans="16:17" x14ac:dyDescent="0.2">
      <c r="P637" s="66" t="str">
        <f t="shared" si="47"/>
        <v/>
      </c>
      <c r="Q637" s="66" t="str">
        <f t="shared" si="48"/>
        <v/>
      </c>
    </row>
    <row r="638" spans="16:17" x14ac:dyDescent="0.2">
      <c r="P638" s="66" t="str">
        <f t="shared" si="47"/>
        <v/>
      </c>
      <c r="Q638" s="66" t="str">
        <f t="shared" si="48"/>
        <v/>
      </c>
    </row>
    <row r="639" spans="16:17" x14ac:dyDescent="0.2">
      <c r="P639" s="66" t="str">
        <f t="shared" si="47"/>
        <v/>
      </c>
      <c r="Q639" s="66" t="str">
        <f t="shared" si="48"/>
        <v/>
      </c>
    </row>
    <row r="640" spans="16:17" x14ac:dyDescent="0.2">
      <c r="P640" s="66" t="str">
        <f t="shared" si="47"/>
        <v/>
      </c>
      <c r="Q640" s="66" t="str">
        <f t="shared" si="48"/>
        <v/>
      </c>
    </row>
    <row r="641" spans="16:17" x14ac:dyDescent="0.2">
      <c r="P641" s="66" t="str">
        <f t="shared" si="47"/>
        <v/>
      </c>
      <c r="Q641" s="66" t="str">
        <f t="shared" si="48"/>
        <v/>
      </c>
    </row>
    <row r="642" spans="16:17" x14ac:dyDescent="0.2">
      <c r="P642" s="66" t="str">
        <f t="shared" si="47"/>
        <v/>
      </c>
      <c r="Q642" s="66" t="str">
        <f t="shared" si="48"/>
        <v/>
      </c>
    </row>
    <row r="643" spans="16:17" x14ac:dyDescent="0.2">
      <c r="P643" s="66" t="str">
        <f t="shared" si="47"/>
        <v/>
      </c>
      <c r="Q643" s="66" t="str">
        <f t="shared" si="48"/>
        <v/>
      </c>
    </row>
    <row r="644" spans="16:17" x14ac:dyDescent="0.2">
      <c r="P644" s="66" t="str">
        <f t="shared" si="47"/>
        <v/>
      </c>
      <c r="Q644" s="66" t="str">
        <f t="shared" si="48"/>
        <v/>
      </c>
    </row>
    <row r="645" spans="16:17" x14ac:dyDescent="0.2">
      <c r="P645" s="66" t="str">
        <f t="shared" si="47"/>
        <v/>
      </c>
      <c r="Q645" s="66" t="str">
        <f t="shared" si="48"/>
        <v/>
      </c>
    </row>
    <row r="646" spans="16:17" x14ac:dyDescent="0.2">
      <c r="P646" s="66" t="str">
        <f t="shared" si="47"/>
        <v/>
      </c>
      <c r="Q646" s="66" t="str">
        <f t="shared" si="48"/>
        <v/>
      </c>
    </row>
    <row r="647" spans="16:17" x14ac:dyDescent="0.2">
      <c r="P647" s="66" t="str">
        <f t="shared" si="47"/>
        <v/>
      </c>
      <c r="Q647" s="66" t="str">
        <f t="shared" si="48"/>
        <v/>
      </c>
    </row>
    <row r="648" spans="16:17" x14ac:dyDescent="0.2">
      <c r="P648" s="66" t="str">
        <f t="shared" si="47"/>
        <v/>
      </c>
      <c r="Q648" s="66" t="str">
        <f t="shared" si="48"/>
        <v/>
      </c>
    </row>
    <row r="649" spans="16:17" x14ac:dyDescent="0.2">
      <c r="P649" s="66" t="str">
        <f t="shared" si="47"/>
        <v/>
      </c>
      <c r="Q649" s="66" t="str">
        <f t="shared" si="48"/>
        <v/>
      </c>
    </row>
    <row r="650" spans="16:17" x14ac:dyDescent="0.2">
      <c r="P650" s="66" t="str">
        <f t="shared" si="47"/>
        <v/>
      </c>
      <c r="Q650" s="66" t="str">
        <f t="shared" si="48"/>
        <v/>
      </c>
    </row>
    <row r="651" spans="16:17" x14ac:dyDescent="0.2">
      <c r="P651" s="66" t="str">
        <f t="shared" si="47"/>
        <v/>
      </c>
      <c r="Q651" s="66" t="str">
        <f t="shared" si="48"/>
        <v/>
      </c>
    </row>
    <row r="652" spans="16:17" x14ac:dyDescent="0.2">
      <c r="P652" s="66" t="str">
        <f t="shared" si="47"/>
        <v/>
      </c>
      <c r="Q652" s="66" t="str">
        <f t="shared" si="48"/>
        <v/>
      </c>
    </row>
    <row r="653" spans="16:17" x14ac:dyDescent="0.2">
      <c r="P653" s="66" t="str">
        <f t="shared" si="47"/>
        <v/>
      </c>
      <c r="Q653" s="66" t="str">
        <f t="shared" si="48"/>
        <v/>
      </c>
    </row>
    <row r="654" spans="16:17" x14ac:dyDescent="0.2">
      <c r="P654" s="66" t="str">
        <f t="shared" si="47"/>
        <v/>
      </c>
      <c r="Q654" s="66" t="str">
        <f t="shared" si="48"/>
        <v/>
      </c>
    </row>
    <row r="655" spans="16:17" x14ac:dyDescent="0.2">
      <c r="P655" s="66" t="str">
        <f t="shared" si="47"/>
        <v/>
      </c>
      <c r="Q655" s="66" t="str">
        <f t="shared" si="48"/>
        <v/>
      </c>
    </row>
    <row r="656" spans="16:17" x14ac:dyDescent="0.2">
      <c r="P656" s="66" t="str">
        <f t="shared" si="47"/>
        <v/>
      </c>
      <c r="Q656" s="66" t="str">
        <f t="shared" si="48"/>
        <v/>
      </c>
    </row>
    <row r="657" spans="16:17" x14ac:dyDescent="0.2">
      <c r="P657" s="66" t="str">
        <f t="shared" si="47"/>
        <v/>
      </c>
      <c r="Q657" s="66" t="str">
        <f t="shared" si="48"/>
        <v/>
      </c>
    </row>
    <row r="658" spans="16:17" x14ac:dyDescent="0.2">
      <c r="P658" s="66" t="str">
        <f t="shared" si="47"/>
        <v/>
      </c>
      <c r="Q658" s="66" t="str">
        <f t="shared" si="48"/>
        <v/>
      </c>
    </row>
    <row r="659" spans="16:17" x14ac:dyDescent="0.2">
      <c r="P659" s="66" t="str">
        <f t="shared" si="47"/>
        <v/>
      </c>
      <c r="Q659" s="66" t="str">
        <f t="shared" si="48"/>
        <v/>
      </c>
    </row>
    <row r="660" spans="16:17" x14ac:dyDescent="0.2">
      <c r="P660" s="66" t="str">
        <f t="shared" si="47"/>
        <v/>
      </c>
      <c r="Q660" s="66" t="str">
        <f t="shared" si="48"/>
        <v/>
      </c>
    </row>
    <row r="661" spans="16:17" x14ac:dyDescent="0.2">
      <c r="P661" s="66" t="str">
        <f t="shared" si="47"/>
        <v/>
      </c>
      <c r="Q661" s="66" t="str">
        <f t="shared" si="48"/>
        <v/>
      </c>
    </row>
    <row r="662" spans="16:17" x14ac:dyDescent="0.2">
      <c r="P662" s="66" t="str">
        <f t="shared" si="47"/>
        <v/>
      </c>
      <c r="Q662" s="66" t="str">
        <f t="shared" si="48"/>
        <v/>
      </c>
    </row>
    <row r="663" spans="16:17" x14ac:dyDescent="0.2">
      <c r="P663" s="66" t="str">
        <f t="shared" si="47"/>
        <v/>
      </c>
      <c r="Q663" s="66" t="str">
        <f t="shared" si="48"/>
        <v/>
      </c>
    </row>
    <row r="664" spans="16:17" x14ac:dyDescent="0.2">
      <c r="P664" s="66" t="str">
        <f t="shared" si="47"/>
        <v/>
      </c>
      <c r="Q664" s="66" t="str">
        <f t="shared" si="48"/>
        <v/>
      </c>
    </row>
    <row r="665" spans="16:17" x14ac:dyDescent="0.2">
      <c r="P665" s="66" t="str">
        <f t="shared" si="47"/>
        <v/>
      </c>
      <c r="Q665" s="66" t="str">
        <f t="shared" si="48"/>
        <v/>
      </c>
    </row>
    <row r="666" spans="16:17" x14ac:dyDescent="0.2">
      <c r="P666" s="66" t="str">
        <f t="shared" si="47"/>
        <v/>
      </c>
      <c r="Q666" s="66" t="str">
        <f t="shared" si="48"/>
        <v/>
      </c>
    </row>
    <row r="667" spans="16:17" x14ac:dyDescent="0.2">
      <c r="P667" s="66" t="str">
        <f t="shared" si="47"/>
        <v/>
      </c>
      <c r="Q667" s="66" t="str">
        <f t="shared" si="48"/>
        <v/>
      </c>
    </row>
    <row r="668" spans="16:17" x14ac:dyDescent="0.2">
      <c r="P668" s="66" t="str">
        <f t="shared" si="47"/>
        <v/>
      </c>
      <c r="Q668" s="66" t="str">
        <f t="shared" si="48"/>
        <v/>
      </c>
    </row>
    <row r="669" spans="16:17" x14ac:dyDescent="0.2">
      <c r="P669" s="66" t="str">
        <f t="shared" si="47"/>
        <v/>
      </c>
      <c r="Q669" s="66" t="str">
        <f t="shared" si="48"/>
        <v/>
      </c>
    </row>
    <row r="670" spans="16:17" x14ac:dyDescent="0.2">
      <c r="P670" s="66" t="str">
        <f t="shared" si="47"/>
        <v/>
      </c>
      <c r="Q670" s="66" t="str">
        <f t="shared" si="48"/>
        <v/>
      </c>
    </row>
    <row r="671" spans="16:17" x14ac:dyDescent="0.2">
      <c r="P671" s="66" t="str">
        <f t="shared" si="47"/>
        <v/>
      </c>
      <c r="Q671" s="66" t="str">
        <f t="shared" si="48"/>
        <v/>
      </c>
    </row>
    <row r="672" spans="16:17" x14ac:dyDescent="0.2">
      <c r="P672" s="66" t="str">
        <f t="shared" si="47"/>
        <v/>
      </c>
      <c r="Q672" s="66" t="str">
        <f t="shared" si="48"/>
        <v/>
      </c>
    </row>
    <row r="673" spans="16:17" x14ac:dyDescent="0.2">
      <c r="P673" s="66" t="str">
        <f t="shared" si="47"/>
        <v/>
      </c>
      <c r="Q673" s="66" t="str">
        <f t="shared" si="48"/>
        <v/>
      </c>
    </row>
    <row r="674" spans="16:17" x14ac:dyDescent="0.2">
      <c r="P674" s="66" t="str">
        <f t="shared" si="47"/>
        <v/>
      </c>
      <c r="Q674" s="66" t="str">
        <f t="shared" si="48"/>
        <v/>
      </c>
    </row>
    <row r="675" spans="16:17" x14ac:dyDescent="0.2">
      <c r="P675" s="66" t="str">
        <f t="shared" si="47"/>
        <v/>
      </c>
      <c r="Q675" s="66" t="str">
        <f t="shared" si="48"/>
        <v/>
      </c>
    </row>
    <row r="676" spans="16:17" x14ac:dyDescent="0.2">
      <c r="P676" s="66" t="str">
        <f t="shared" si="47"/>
        <v/>
      </c>
      <c r="Q676" s="66" t="str">
        <f t="shared" si="48"/>
        <v/>
      </c>
    </row>
    <row r="677" spans="16:17" x14ac:dyDescent="0.2">
      <c r="P677" s="66" t="str">
        <f t="shared" si="47"/>
        <v/>
      </c>
      <c r="Q677" s="66" t="str">
        <f t="shared" si="48"/>
        <v/>
      </c>
    </row>
    <row r="678" spans="16:17" x14ac:dyDescent="0.2">
      <c r="P678" s="66" t="str">
        <f t="shared" si="47"/>
        <v/>
      </c>
      <c r="Q678" s="66" t="str">
        <f t="shared" si="48"/>
        <v/>
      </c>
    </row>
    <row r="679" spans="16:17" x14ac:dyDescent="0.2">
      <c r="P679" s="66" t="str">
        <f t="shared" si="47"/>
        <v/>
      </c>
      <c r="Q679" s="66" t="str">
        <f t="shared" si="48"/>
        <v/>
      </c>
    </row>
    <row r="680" spans="16:17" x14ac:dyDescent="0.2">
      <c r="P680" s="66" t="str">
        <f t="shared" si="47"/>
        <v/>
      </c>
      <c r="Q680" s="66" t="str">
        <f t="shared" si="48"/>
        <v/>
      </c>
    </row>
    <row r="681" spans="16:17" x14ac:dyDescent="0.2">
      <c r="P681" s="66" t="str">
        <f t="shared" si="47"/>
        <v/>
      </c>
      <c r="Q681" s="66" t="str">
        <f t="shared" si="48"/>
        <v/>
      </c>
    </row>
    <row r="682" spans="16:17" x14ac:dyDescent="0.2">
      <c r="P682" s="66" t="str">
        <f t="shared" si="47"/>
        <v/>
      </c>
      <c r="Q682" s="66" t="str">
        <f t="shared" si="48"/>
        <v/>
      </c>
    </row>
    <row r="683" spans="16:17" x14ac:dyDescent="0.2">
      <c r="P683" s="66" t="str">
        <f t="shared" si="47"/>
        <v/>
      </c>
      <c r="Q683" s="66" t="str">
        <f t="shared" si="48"/>
        <v/>
      </c>
    </row>
    <row r="684" spans="16:17" x14ac:dyDescent="0.2">
      <c r="P684" s="66" t="str">
        <f t="shared" si="47"/>
        <v/>
      </c>
      <c r="Q684" s="66" t="str">
        <f t="shared" si="48"/>
        <v/>
      </c>
    </row>
    <row r="685" spans="16:17" x14ac:dyDescent="0.2">
      <c r="P685" s="66" t="str">
        <f t="shared" si="47"/>
        <v/>
      </c>
      <c r="Q685" s="66" t="str">
        <f t="shared" si="48"/>
        <v/>
      </c>
    </row>
    <row r="686" spans="16:17" x14ac:dyDescent="0.2">
      <c r="P686" s="66" t="str">
        <f t="shared" si="47"/>
        <v/>
      </c>
      <c r="Q686" s="66" t="str">
        <f t="shared" si="48"/>
        <v/>
      </c>
    </row>
    <row r="687" spans="16:17" x14ac:dyDescent="0.2">
      <c r="P687" s="66" t="str">
        <f t="shared" si="47"/>
        <v/>
      </c>
      <c r="Q687" s="66" t="str">
        <f t="shared" si="48"/>
        <v/>
      </c>
    </row>
    <row r="688" spans="16:17" x14ac:dyDescent="0.2">
      <c r="P688" s="66" t="str">
        <f t="shared" si="47"/>
        <v/>
      </c>
      <c r="Q688" s="66" t="str">
        <f t="shared" si="48"/>
        <v/>
      </c>
    </row>
    <row r="689" spans="16:17" x14ac:dyDescent="0.2">
      <c r="P689" s="66" t="str">
        <f t="shared" si="47"/>
        <v/>
      </c>
      <c r="Q689" s="66" t="str">
        <f t="shared" si="48"/>
        <v/>
      </c>
    </row>
    <row r="690" spans="16:17" x14ac:dyDescent="0.2">
      <c r="P690" s="66" t="str">
        <f t="shared" si="47"/>
        <v/>
      </c>
      <c r="Q690" s="66" t="str">
        <f t="shared" si="48"/>
        <v/>
      </c>
    </row>
    <row r="691" spans="16:17" x14ac:dyDescent="0.2">
      <c r="P691" s="66" t="str">
        <f t="shared" si="47"/>
        <v/>
      </c>
      <c r="Q691" s="66" t="str">
        <f t="shared" si="48"/>
        <v/>
      </c>
    </row>
    <row r="692" spans="16:17" x14ac:dyDescent="0.2">
      <c r="P692" s="66" t="str">
        <f t="shared" si="47"/>
        <v/>
      </c>
      <c r="Q692" s="66" t="str">
        <f t="shared" si="48"/>
        <v/>
      </c>
    </row>
    <row r="693" spans="16:17" x14ac:dyDescent="0.2">
      <c r="P693" s="66" t="str">
        <f t="shared" si="47"/>
        <v/>
      </c>
      <c r="Q693" s="66" t="str">
        <f t="shared" si="48"/>
        <v/>
      </c>
    </row>
    <row r="694" spans="16:17" x14ac:dyDescent="0.2">
      <c r="P694" s="66" t="str">
        <f t="shared" si="47"/>
        <v/>
      </c>
      <c r="Q694" s="66" t="str">
        <f t="shared" si="48"/>
        <v/>
      </c>
    </row>
    <row r="695" spans="16:17" x14ac:dyDescent="0.2">
      <c r="P695" s="66" t="str">
        <f t="shared" si="47"/>
        <v/>
      </c>
      <c r="Q695" s="66" t="str">
        <f t="shared" si="48"/>
        <v/>
      </c>
    </row>
    <row r="696" spans="16:17" x14ac:dyDescent="0.2">
      <c r="P696" s="66" t="str">
        <f t="shared" si="47"/>
        <v/>
      </c>
      <c r="Q696" s="66" t="str">
        <f t="shared" si="48"/>
        <v/>
      </c>
    </row>
    <row r="697" spans="16:17" x14ac:dyDescent="0.2">
      <c r="P697" s="66" t="str">
        <f t="shared" ref="P697:P723" si="49">IF(K697=$C$8,ROW(),"")</f>
        <v/>
      </c>
      <c r="Q697" s="66" t="str">
        <f t="shared" ref="Q697:Q723" si="50">IF(K697=$C$10,ROW(),"")</f>
        <v/>
      </c>
    </row>
    <row r="698" spans="16:17" x14ac:dyDescent="0.2">
      <c r="P698" s="66" t="str">
        <f t="shared" si="49"/>
        <v/>
      </c>
      <c r="Q698" s="66" t="str">
        <f t="shared" si="50"/>
        <v/>
      </c>
    </row>
    <row r="699" spans="16:17" x14ac:dyDescent="0.2">
      <c r="P699" s="66" t="str">
        <f t="shared" si="49"/>
        <v/>
      </c>
      <c r="Q699" s="66" t="str">
        <f t="shared" si="50"/>
        <v/>
      </c>
    </row>
    <row r="700" spans="16:17" x14ac:dyDescent="0.2">
      <c r="P700" s="66" t="str">
        <f t="shared" si="49"/>
        <v/>
      </c>
      <c r="Q700" s="66" t="str">
        <f t="shared" si="50"/>
        <v/>
      </c>
    </row>
    <row r="701" spans="16:17" x14ac:dyDescent="0.2">
      <c r="P701" s="66" t="str">
        <f t="shared" si="49"/>
        <v/>
      </c>
      <c r="Q701" s="66" t="str">
        <f t="shared" si="50"/>
        <v/>
      </c>
    </row>
    <row r="702" spans="16:17" x14ac:dyDescent="0.2">
      <c r="P702" s="66" t="str">
        <f t="shared" si="49"/>
        <v/>
      </c>
      <c r="Q702" s="66" t="str">
        <f t="shared" si="50"/>
        <v/>
      </c>
    </row>
    <row r="703" spans="16:17" x14ac:dyDescent="0.2">
      <c r="P703" s="66" t="str">
        <f t="shared" si="49"/>
        <v/>
      </c>
      <c r="Q703" s="66" t="str">
        <f t="shared" si="50"/>
        <v/>
      </c>
    </row>
    <row r="704" spans="16:17" x14ac:dyDescent="0.2">
      <c r="P704" s="66" t="str">
        <f t="shared" si="49"/>
        <v/>
      </c>
      <c r="Q704" s="66" t="str">
        <f t="shared" si="50"/>
        <v/>
      </c>
    </row>
    <row r="705" spans="16:17" x14ac:dyDescent="0.2">
      <c r="P705" s="66" t="str">
        <f t="shared" si="49"/>
        <v/>
      </c>
      <c r="Q705" s="66" t="str">
        <f t="shared" si="50"/>
        <v/>
      </c>
    </row>
    <row r="706" spans="16:17" x14ac:dyDescent="0.2">
      <c r="P706" s="66" t="str">
        <f t="shared" si="49"/>
        <v/>
      </c>
      <c r="Q706" s="66" t="str">
        <f t="shared" si="50"/>
        <v/>
      </c>
    </row>
    <row r="707" spans="16:17" x14ac:dyDescent="0.2">
      <c r="P707" s="66" t="str">
        <f t="shared" si="49"/>
        <v/>
      </c>
      <c r="Q707" s="66" t="str">
        <f t="shared" si="50"/>
        <v/>
      </c>
    </row>
    <row r="708" spans="16:17" x14ac:dyDescent="0.2">
      <c r="P708" s="66" t="str">
        <f t="shared" si="49"/>
        <v/>
      </c>
      <c r="Q708" s="66" t="str">
        <f t="shared" si="50"/>
        <v/>
      </c>
    </row>
    <row r="709" spans="16:17" x14ac:dyDescent="0.2">
      <c r="P709" s="66" t="str">
        <f t="shared" si="49"/>
        <v/>
      </c>
      <c r="Q709" s="66" t="str">
        <f t="shared" si="50"/>
        <v/>
      </c>
    </row>
    <row r="710" spans="16:17" x14ac:dyDescent="0.2">
      <c r="P710" s="66" t="str">
        <f t="shared" si="49"/>
        <v/>
      </c>
      <c r="Q710" s="66" t="str">
        <f t="shared" si="50"/>
        <v/>
      </c>
    </row>
    <row r="711" spans="16:17" x14ac:dyDescent="0.2">
      <c r="P711" s="66" t="str">
        <f t="shared" si="49"/>
        <v/>
      </c>
      <c r="Q711" s="66" t="str">
        <f t="shared" si="50"/>
        <v/>
      </c>
    </row>
    <row r="712" spans="16:17" x14ac:dyDescent="0.2">
      <c r="P712" s="66" t="str">
        <f t="shared" si="49"/>
        <v/>
      </c>
      <c r="Q712" s="66" t="str">
        <f t="shared" si="50"/>
        <v/>
      </c>
    </row>
    <row r="713" spans="16:17" x14ac:dyDescent="0.2">
      <c r="P713" s="66" t="str">
        <f t="shared" si="49"/>
        <v/>
      </c>
      <c r="Q713" s="66" t="str">
        <f t="shared" si="50"/>
        <v/>
      </c>
    </row>
    <row r="714" spans="16:17" x14ac:dyDescent="0.2">
      <c r="P714" s="66" t="str">
        <f t="shared" si="49"/>
        <v/>
      </c>
      <c r="Q714" s="66" t="str">
        <f t="shared" si="50"/>
        <v/>
      </c>
    </row>
    <row r="715" spans="16:17" x14ac:dyDescent="0.2">
      <c r="P715" s="66" t="str">
        <f t="shared" si="49"/>
        <v/>
      </c>
      <c r="Q715" s="66" t="str">
        <f t="shared" si="50"/>
        <v/>
      </c>
    </row>
    <row r="716" spans="16:17" x14ac:dyDescent="0.2">
      <c r="P716" s="66" t="str">
        <f t="shared" si="49"/>
        <v/>
      </c>
      <c r="Q716" s="66" t="str">
        <f t="shared" si="50"/>
        <v/>
      </c>
    </row>
    <row r="717" spans="16:17" x14ac:dyDescent="0.2">
      <c r="P717" s="66" t="str">
        <f t="shared" si="49"/>
        <v/>
      </c>
      <c r="Q717" s="66" t="str">
        <f t="shared" si="50"/>
        <v/>
      </c>
    </row>
    <row r="718" spans="16:17" x14ac:dyDescent="0.2">
      <c r="P718" s="66" t="str">
        <f t="shared" si="49"/>
        <v/>
      </c>
      <c r="Q718" s="66" t="str">
        <f t="shared" si="50"/>
        <v/>
      </c>
    </row>
    <row r="719" spans="16:17" x14ac:dyDescent="0.2">
      <c r="P719" s="66" t="str">
        <f t="shared" si="49"/>
        <v/>
      </c>
      <c r="Q719" s="66" t="str">
        <f t="shared" si="50"/>
        <v/>
      </c>
    </row>
    <row r="720" spans="16:17" x14ac:dyDescent="0.2">
      <c r="P720" s="66" t="str">
        <f t="shared" si="49"/>
        <v/>
      </c>
      <c r="Q720" s="66" t="str">
        <f t="shared" si="50"/>
        <v/>
      </c>
    </row>
    <row r="721" spans="16:17" x14ac:dyDescent="0.2">
      <c r="P721" s="66" t="str">
        <f t="shared" si="49"/>
        <v/>
      </c>
      <c r="Q721" s="66" t="str">
        <f t="shared" si="50"/>
        <v/>
      </c>
    </row>
    <row r="722" spans="16:17" x14ac:dyDescent="0.2">
      <c r="P722" s="66" t="str">
        <f t="shared" si="49"/>
        <v/>
      </c>
      <c r="Q722" s="66" t="str">
        <f t="shared" si="50"/>
        <v/>
      </c>
    </row>
    <row r="723" spans="16:17" x14ac:dyDescent="0.2">
      <c r="P723" s="66" t="str">
        <f t="shared" si="49"/>
        <v/>
      </c>
      <c r="Q723" s="66" t="str">
        <f t="shared" si="50"/>
        <v/>
      </c>
    </row>
  </sheetData>
  <sheetProtection selectLockedCells="1"/>
  <mergeCells count="167">
    <mergeCell ref="AN593:BN593"/>
    <mergeCell ref="AQ589:AV589"/>
    <mergeCell ref="AW589:BC589"/>
    <mergeCell ref="BE589:BJ589"/>
    <mergeCell ref="BK589:BP589"/>
    <mergeCell ref="AQ591:AV591"/>
    <mergeCell ref="AW591:BC591"/>
    <mergeCell ref="BE591:BJ591"/>
    <mergeCell ref="BK591:BP591"/>
    <mergeCell ref="AL582:AM582"/>
    <mergeCell ref="AN582:AV582"/>
    <mergeCell ref="AW582:BE582"/>
    <mergeCell ref="BF582:BN582"/>
    <mergeCell ref="BO582:BP582"/>
    <mergeCell ref="AQ587:AV587"/>
    <mergeCell ref="AW587:BC587"/>
    <mergeCell ref="BE587:BJ587"/>
    <mergeCell ref="BK587:BP587"/>
    <mergeCell ref="AL579:AM579"/>
    <mergeCell ref="AN579:AV579"/>
    <mergeCell ref="BA579:BC579"/>
    <mergeCell ref="BD579:BL579"/>
    <mergeCell ref="AL580:AM580"/>
    <mergeCell ref="AN580:AV580"/>
    <mergeCell ref="BA580:BC580"/>
    <mergeCell ref="BD580:BL580"/>
    <mergeCell ref="AL577:AM577"/>
    <mergeCell ref="AN577:AV577"/>
    <mergeCell ref="BA577:BC577"/>
    <mergeCell ref="BD577:BL577"/>
    <mergeCell ref="AL578:AM578"/>
    <mergeCell ref="AN578:AV578"/>
    <mergeCell ref="BA578:BC578"/>
    <mergeCell ref="BD578:BL578"/>
    <mergeCell ref="AN575:AT575"/>
    <mergeCell ref="BA575:BB575"/>
    <mergeCell ref="BD575:BJ575"/>
    <mergeCell ref="BK575:BL575"/>
    <mergeCell ref="AN576:AT576"/>
    <mergeCell ref="BA576:BB576"/>
    <mergeCell ref="BD576:BJ576"/>
    <mergeCell ref="BK576:BL576"/>
    <mergeCell ref="AN573:AT573"/>
    <mergeCell ref="BA573:BB573"/>
    <mergeCell ref="BD573:BJ573"/>
    <mergeCell ref="BK573:BL573"/>
    <mergeCell ref="AN574:AT574"/>
    <mergeCell ref="BA574:BB574"/>
    <mergeCell ref="BD574:BJ574"/>
    <mergeCell ref="BK574:BL574"/>
    <mergeCell ref="AN571:AT571"/>
    <mergeCell ref="BA571:BB571"/>
    <mergeCell ref="BD571:BJ571"/>
    <mergeCell ref="BK571:BL571"/>
    <mergeCell ref="AN572:AT572"/>
    <mergeCell ref="BA572:BB572"/>
    <mergeCell ref="BD572:BJ572"/>
    <mergeCell ref="BK572:BL572"/>
    <mergeCell ref="AN569:AT569"/>
    <mergeCell ref="BA569:BB569"/>
    <mergeCell ref="BD569:BJ569"/>
    <mergeCell ref="BK569:BL569"/>
    <mergeCell ref="AN570:AT570"/>
    <mergeCell ref="BA570:BB570"/>
    <mergeCell ref="BD570:BJ570"/>
    <mergeCell ref="BK570:BL570"/>
    <mergeCell ref="AN567:AT567"/>
    <mergeCell ref="BA567:BB567"/>
    <mergeCell ref="BD567:BJ567"/>
    <mergeCell ref="BK567:BL567"/>
    <mergeCell ref="AN568:AT568"/>
    <mergeCell ref="BA568:BB568"/>
    <mergeCell ref="BD568:BJ568"/>
    <mergeCell ref="BK568:BL568"/>
    <mergeCell ref="AN565:AT565"/>
    <mergeCell ref="BA565:BB565"/>
    <mergeCell ref="BD565:BJ565"/>
    <mergeCell ref="BK565:BL565"/>
    <mergeCell ref="AN566:AT566"/>
    <mergeCell ref="BA566:BB566"/>
    <mergeCell ref="BD566:BJ566"/>
    <mergeCell ref="BK566:BL566"/>
    <mergeCell ref="AN563:AT563"/>
    <mergeCell ref="BA563:BB563"/>
    <mergeCell ref="BD563:BJ563"/>
    <mergeCell ref="BK563:BL563"/>
    <mergeCell ref="AN564:AT564"/>
    <mergeCell ref="BA564:BB564"/>
    <mergeCell ref="BD564:BJ564"/>
    <mergeCell ref="BK564:BL564"/>
    <mergeCell ref="AN561:AT561"/>
    <mergeCell ref="BA561:BB561"/>
    <mergeCell ref="BD561:BJ561"/>
    <mergeCell ref="BK561:BL561"/>
    <mergeCell ref="AN562:AT562"/>
    <mergeCell ref="BA562:BB562"/>
    <mergeCell ref="BD562:BJ562"/>
    <mergeCell ref="BK562:BL562"/>
    <mergeCell ref="AL560:AM560"/>
    <mergeCell ref="AN560:AT560"/>
    <mergeCell ref="AU560:AV560"/>
    <mergeCell ref="BA560:BC560"/>
    <mergeCell ref="BD560:BJ560"/>
    <mergeCell ref="BK560:BL560"/>
    <mergeCell ref="AL557:AO558"/>
    <mergeCell ref="AP557:AQ558"/>
    <mergeCell ref="BK557:BL558"/>
    <mergeCell ref="BK556:BL556"/>
    <mergeCell ref="AX555:AY555"/>
    <mergeCell ref="AZ555:BA555"/>
    <mergeCell ref="BB555:BD555"/>
    <mergeCell ref="BE555:BF555"/>
    <mergeCell ref="BG555:BH555"/>
    <mergeCell ref="BI555:BJ555"/>
    <mergeCell ref="BM557:BP558"/>
    <mergeCell ref="AR558:AS558"/>
    <mergeCell ref="AT558:AU558"/>
    <mergeCell ref="AV558:AW558"/>
    <mergeCell ref="BE558:BF558"/>
    <mergeCell ref="BG558:BH558"/>
    <mergeCell ref="BI558:BJ558"/>
    <mergeCell ref="BK555:BL555"/>
    <mergeCell ref="BM555:BN555"/>
    <mergeCell ref="BO555:BP555"/>
    <mergeCell ref="AL555:AM555"/>
    <mergeCell ref="AN555:AO555"/>
    <mergeCell ref="AP555:AQ555"/>
    <mergeCell ref="AR555:AS555"/>
    <mergeCell ref="AT555:AU555"/>
    <mergeCell ref="AV555:AW555"/>
    <mergeCell ref="AP556:AQ556"/>
    <mergeCell ref="AR556:AW556"/>
    <mergeCell ref="BE556:BJ556"/>
    <mergeCell ref="AL553:AO553"/>
    <mergeCell ref="AP553:AU553"/>
    <mergeCell ref="AV553:BL553"/>
    <mergeCell ref="BM553:BP553"/>
    <mergeCell ref="AN554:AO554"/>
    <mergeCell ref="AP554:AQ554"/>
    <mergeCell ref="AT554:AU554"/>
    <mergeCell ref="AV554:AW554"/>
    <mergeCell ref="AZ554:BA554"/>
    <mergeCell ref="BB554:BD554"/>
    <mergeCell ref="BG554:BH554"/>
    <mergeCell ref="BI554:BJ554"/>
    <mergeCell ref="BM554:BN554"/>
    <mergeCell ref="BO554:BP554"/>
    <mergeCell ref="AM551:AZ551"/>
    <mergeCell ref="BA551:BO551"/>
    <mergeCell ref="BN552:BO552"/>
    <mergeCell ref="C14:D14"/>
    <mergeCell ref="D39:G39"/>
    <mergeCell ref="BH541:BI542"/>
    <mergeCell ref="BJ541:BP542"/>
    <mergeCell ref="AZ546:BC546"/>
    <mergeCell ref="BD546:BF546"/>
    <mergeCell ref="BH546:BI546"/>
    <mergeCell ref="BK546:BL546"/>
    <mergeCell ref="A5:A6"/>
    <mergeCell ref="B5:C6"/>
    <mergeCell ref="A8:A9"/>
    <mergeCell ref="B8:B9"/>
    <mergeCell ref="A10:A11"/>
    <mergeCell ref="B10:B11"/>
    <mergeCell ref="AZ547:BC547"/>
    <mergeCell ref="BD547:BP547"/>
    <mergeCell ref="AU549:BG549"/>
  </mergeCells>
  <phoneticPr fontId="3"/>
  <dataValidations count="13">
    <dataValidation type="list" imeMode="on" allowBlank="1" showInputMessage="1" sqref="E8:E9" xr:uid="{620D270B-3450-421F-87CE-FEE01A4DA3D5}">
      <formula1>$D$41:$D$70</formula1>
    </dataValidation>
    <dataValidation type="list" imeMode="on" allowBlank="1" showInputMessage="1" sqref="E10:E11" xr:uid="{8789263C-4DB8-4A99-B969-7402F981B7C4}">
      <formula1>$E$41:$E$60</formula1>
    </dataValidation>
    <dataValidation type="list" imeMode="on" allowBlank="1" showInputMessage="1" showErrorMessage="1" sqref="E6" xr:uid="{68D3648F-3169-4226-B4B6-D223CD4E7DDE}">
      <formula1>"岩国市,周南市,下松市,山口市,防府市,下関市"</formula1>
    </dataValidation>
    <dataValidation type="list" imeMode="on" allowBlank="1" showInputMessage="1" sqref="E1" xr:uid="{1D440904-E5CA-434C-81E1-0524F147959B}">
      <formula1>"下関市体育館,下関中等教育学校体育館"</formula1>
    </dataValidation>
    <dataValidation allowBlank="1" showInputMessage="1" promptTitle="JHA欄" prompt="空欄にしています。使用される場合は、scoreshet、runscoreシートに反映しますのでご確認ください。" sqref="D12:D13" xr:uid="{1726F07A-38BC-4D8C-9C8D-E0766BBC2E6C}"/>
    <dataValidation allowBlank="1" showInputMessage="1" showErrorMessage="1" promptTitle="その他" prompt="追記してください" sqref="J9 J14:J15" xr:uid="{F96F659A-70A7-49A4-8739-9A367D96218B}"/>
    <dataValidation imeMode="on" allowBlank="1" showInputMessage="1" showErrorMessage="1" promptTitle="英数字は半角で入力" prompt="日本語入力を切り替える" sqref="B5:C6" xr:uid="{D1ECA03F-8A7E-4889-BCF8-EB3942FA6B96}"/>
    <dataValidation type="list" imeMode="on" allowBlank="1" showInputMessage="1" sqref="F4" xr:uid="{E34A57C6-D273-4391-8B76-12F6AB5B3629}">
      <formula1>"回戦,リーグ"</formula1>
    </dataValidation>
    <dataValidation type="list" allowBlank="1" showInputMessage="1" showErrorMessage="1" promptTitle="競技時間を確認すること" prompt="0:延長なし_x000a_1:7mTC_x000a_2:第１延長→7mTC_x000a_3:第１延長→第２延長→7mTC" sqref="B14:B15" xr:uid="{4FC3B4C6-24B6-4179-9013-7A637AA5618C}">
      <formula1>"0,1,2,3"</formula1>
    </dataValidation>
    <dataValidation type="list" allowBlank="1" showInputMessage="1" showErrorMessage="1" sqref="B13" xr:uid="{683768AE-45D5-49F4-ADFF-5F21A31EA51B}">
      <formula1>"  ,Ａチーム,Ｂチーム"</formula1>
    </dataValidation>
    <dataValidation imeMode="on" allowBlank="1" showInputMessage="1" showErrorMessage="1" sqref="E2:E3 E12:E13 F5:F6 E5" xr:uid="{4A6B4591-3483-473E-9B8B-CE9D47FC4979}"/>
    <dataValidation type="list" allowBlank="1" showInputMessage="1" showErrorMessage="1" sqref="I3:I9 I11:I15" xr:uid="{4DF1C741-312D-4295-A8D9-1AA54D57571F}">
      <formula1>",○"</formula1>
    </dataValidation>
    <dataValidation imeMode="disabled" allowBlank="1" showInputMessage="1" showErrorMessage="1" sqref="B8:B11 B1:B3" xr:uid="{07266E59-4298-46C1-9462-3391AC2BD35E}"/>
  </dataValidations>
  <pageMargins left="0.70866141732283472" right="0.59055118110236227" top="0.59055118110236227" bottom="0.27559055118110237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40</xdr:col>
                <xdr:colOff>127000</xdr:colOff>
                <xdr:row>541</xdr:row>
                <xdr:rowOff>69850</xdr:rowOff>
              </from>
              <to>
                <xdr:col>47</xdr:col>
                <xdr:colOff>0</xdr:colOff>
                <xdr:row>543</xdr:row>
                <xdr:rowOff>184150</xdr:rowOff>
              </to>
            </anchor>
          </objectPr>
        </oleObject>
      </mc:Choice>
      <mc:Fallback>
        <oleObject progId="Paint.Picture" shapeId="204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06B9-C040-442F-A2D8-4D8A4A15ACAD}">
  <dimension ref="A1:M48"/>
  <sheetViews>
    <sheetView showZeros="0" zoomScaleNormal="100" zoomScaleSheetLayoutView="100" workbookViewId="0">
      <selection activeCell="C1" sqref="C1"/>
    </sheetView>
  </sheetViews>
  <sheetFormatPr defaultRowHeight="17.25" customHeight="1" x14ac:dyDescent="0.2"/>
  <cols>
    <col min="1" max="1" width="2.5" style="117" customWidth="1"/>
    <col min="2" max="2" width="4.33203125" style="117" customWidth="1"/>
    <col min="3" max="3" width="13.08203125" style="117" customWidth="1"/>
    <col min="4" max="6" width="6.1640625" style="117" customWidth="1"/>
    <col min="7" max="7" width="2.83203125" style="117" customWidth="1"/>
    <col min="8" max="8" width="2.5" style="117" customWidth="1"/>
    <col min="9" max="9" width="4.33203125" style="117" customWidth="1"/>
    <col min="10" max="10" width="13.08203125" style="117" customWidth="1"/>
    <col min="11" max="13" width="6.1640625" style="117" customWidth="1"/>
    <col min="14" max="256" width="8.6640625" style="117"/>
    <col min="257" max="257" width="2.5" style="117" customWidth="1"/>
    <col min="258" max="258" width="4.33203125" style="117" customWidth="1"/>
    <col min="259" max="259" width="13.08203125" style="117" customWidth="1"/>
    <col min="260" max="262" width="6.1640625" style="117" customWidth="1"/>
    <col min="263" max="263" width="2.83203125" style="117" customWidth="1"/>
    <col min="264" max="264" width="2.5" style="117" customWidth="1"/>
    <col min="265" max="265" width="4.33203125" style="117" customWidth="1"/>
    <col min="266" max="266" width="13.08203125" style="117" customWidth="1"/>
    <col min="267" max="269" width="6.1640625" style="117" customWidth="1"/>
    <col min="270" max="512" width="8.6640625" style="117"/>
    <col min="513" max="513" width="2.5" style="117" customWidth="1"/>
    <col min="514" max="514" width="4.33203125" style="117" customWidth="1"/>
    <col min="515" max="515" width="13.08203125" style="117" customWidth="1"/>
    <col min="516" max="518" width="6.1640625" style="117" customWidth="1"/>
    <col min="519" max="519" width="2.83203125" style="117" customWidth="1"/>
    <col min="520" max="520" width="2.5" style="117" customWidth="1"/>
    <col min="521" max="521" width="4.33203125" style="117" customWidth="1"/>
    <col min="522" max="522" width="13.08203125" style="117" customWidth="1"/>
    <col min="523" max="525" width="6.1640625" style="117" customWidth="1"/>
    <col min="526" max="768" width="8.6640625" style="117"/>
    <col min="769" max="769" width="2.5" style="117" customWidth="1"/>
    <col min="770" max="770" width="4.33203125" style="117" customWidth="1"/>
    <col min="771" max="771" width="13.08203125" style="117" customWidth="1"/>
    <col min="772" max="774" width="6.1640625" style="117" customWidth="1"/>
    <col min="775" max="775" width="2.83203125" style="117" customWidth="1"/>
    <col min="776" max="776" width="2.5" style="117" customWidth="1"/>
    <col min="777" max="777" width="4.33203125" style="117" customWidth="1"/>
    <col min="778" max="778" width="13.08203125" style="117" customWidth="1"/>
    <col min="779" max="781" width="6.1640625" style="117" customWidth="1"/>
    <col min="782" max="1024" width="8.6640625" style="117"/>
    <col min="1025" max="1025" width="2.5" style="117" customWidth="1"/>
    <col min="1026" max="1026" width="4.33203125" style="117" customWidth="1"/>
    <col min="1027" max="1027" width="13.08203125" style="117" customWidth="1"/>
    <col min="1028" max="1030" width="6.1640625" style="117" customWidth="1"/>
    <col min="1031" max="1031" width="2.83203125" style="117" customWidth="1"/>
    <col min="1032" max="1032" width="2.5" style="117" customWidth="1"/>
    <col min="1033" max="1033" width="4.33203125" style="117" customWidth="1"/>
    <col min="1034" max="1034" width="13.08203125" style="117" customWidth="1"/>
    <col min="1035" max="1037" width="6.1640625" style="117" customWidth="1"/>
    <col min="1038" max="1280" width="8.6640625" style="117"/>
    <col min="1281" max="1281" width="2.5" style="117" customWidth="1"/>
    <col min="1282" max="1282" width="4.33203125" style="117" customWidth="1"/>
    <col min="1283" max="1283" width="13.08203125" style="117" customWidth="1"/>
    <col min="1284" max="1286" width="6.1640625" style="117" customWidth="1"/>
    <col min="1287" max="1287" width="2.83203125" style="117" customWidth="1"/>
    <col min="1288" max="1288" width="2.5" style="117" customWidth="1"/>
    <col min="1289" max="1289" width="4.33203125" style="117" customWidth="1"/>
    <col min="1290" max="1290" width="13.08203125" style="117" customWidth="1"/>
    <col min="1291" max="1293" width="6.1640625" style="117" customWidth="1"/>
    <col min="1294" max="1536" width="8.6640625" style="117"/>
    <col min="1537" max="1537" width="2.5" style="117" customWidth="1"/>
    <col min="1538" max="1538" width="4.33203125" style="117" customWidth="1"/>
    <col min="1539" max="1539" width="13.08203125" style="117" customWidth="1"/>
    <col min="1540" max="1542" width="6.1640625" style="117" customWidth="1"/>
    <col min="1543" max="1543" width="2.83203125" style="117" customWidth="1"/>
    <col min="1544" max="1544" width="2.5" style="117" customWidth="1"/>
    <col min="1545" max="1545" width="4.33203125" style="117" customWidth="1"/>
    <col min="1546" max="1546" width="13.08203125" style="117" customWidth="1"/>
    <col min="1547" max="1549" width="6.1640625" style="117" customWidth="1"/>
    <col min="1550" max="1792" width="8.6640625" style="117"/>
    <col min="1793" max="1793" width="2.5" style="117" customWidth="1"/>
    <col min="1794" max="1794" width="4.33203125" style="117" customWidth="1"/>
    <col min="1795" max="1795" width="13.08203125" style="117" customWidth="1"/>
    <col min="1796" max="1798" width="6.1640625" style="117" customWidth="1"/>
    <col min="1799" max="1799" width="2.83203125" style="117" customWidth="1"/>
    <col min="1800" max="1800" width="2.5" style="117" customWidth="1"/>
    <col min="1801" max="1801" width="4.33203125" style="117" customWidth="1"/>
    <col min="1802" max="1802" width="13.08203125" style="117" customWidth="1"/>
    <col min="1803" max="1805" width="6.1640625" style="117" customWidth="1"/>
    <col min="1806" max="2048" width="8.6640625" style="117"/>
    <col min="2049" max="2049" width="2.5" style="117" customWidth="1"/>
    <col min="2050" max="2050" width="4.33203125" style="117" customWidth="1"/>
    <col min="2051" max="2051" width="13.08203125" style="117" customWidth="1"/>
    <col min="2052" max="2054" width="6.1640625" style="117" customWidth="1"/>
    <col min="2055" max="2055" width="2.83203125" style="117" customWidth="1"/>
    <col min="2056" max="2056" width="2.5" style="117" customWidth="1"/>
    <col min="2057" max="2057" width="4.33203125" style="117" customWidth="1"/>
    <col min="2058" max="2058" width="13.08203125" style="117" customWidth="1"/>
    <col min="2059" max="2061" width="6.1640625" style="117" customWidth="1"/>
    <col min="2062" max="2304" width="8.6640625" style="117"/>
    <col min="2305" max="2305" width="2.5" style="117" customWidth="1"/>
    <col min="2306" max="2306" width="4.33203125" style="117" customWidth="1"/>
    <col min="2307" max="2307" width="13.08203125" style="117" customWidth="1"/>
    <col min="2308" max="2310" width="6.1640625" style="117" customWidth="1"/>
    <col min="2311" max="2311" width="2.83203125" style="117" customWidth="1"/>
    <col min="2312" max="2312" width="2.5" style="117" customWidth="1"/>
    <col min="2313" max="2313" width="4.33203125" style="117" customWidth="1"/>
    <col min="2314" max="2314" width="13.08203125" style="117" customWidth="1"/>
    <col min="2315" max="2317" width="6.1640625" style="117" customWidth="1"/>
    <col min="2318" max="2560" width="8.6640625" style="117"/>
    <col min="2561" max="2561" width="2.5" style="117" customWidth="1"/>
    <col min="2562" max="2562" width="4.33203125" style="117" customWidth="1"/>
    <col min="2563" max="2563" width="13.08203125" style="117" customWidth="1"/>
    <col min="2564" max="2566" width="6.1640625" style="117" customWidth="1"/>
    <col min="2567" max="2567" width="2.83203125" style="117" customWidth="1"/>
    <col min="2568" max="2568" width="2.5" style="117" customWidth="1"/>
    <col min="2569" max="2569" width="4.33203125" style="117" customWidth="1"/>
    <col min="2570" max="2570" width="13.08203125" style="117" customWidth="1"/>
    <col min="2571" max="2573" width="6.1640625" style="117" customWidth="1"/>
    <col min="2574" max="2816" width="8.6640625" style="117"/>
    <col min="2817" max="2817" width="2.5" style="117" customWidth="1"/>
    <col min="2818" max="2818" width="4.33203125" style="117" customWidth="1"/>
    <col min="2819" max="2819" width="13.08203125" style="117" customWidth="1"/>
    <col min="2820" max="2822" width="6.1640625" style="117" customWidth="1"/>
    <col min="2823" max="2823" width="2.83203125" style="117" customWidth="1"/>
    <col min="2824" max="2824" width="2.5" style="117" customWidth="1"/>
    <col min="2825" max="2825" width="4.33203125" style="117" customWidth="1"/>
    <col min="2826" max="2826" width="13.08203125" style="117" customWidth="1"/>
    <col min="2827" max="2829" width="6.1640625" style="117" customWidth="1"/>
    <col min="2830" max="3072" width="8.6640625" style="117"/>
    <col min="3073" max="3073" width="2.5" style="117" customWidth="1"/>
    <col min="3074" max="3074" width="4.33203125" style="117" customWidth="1"/>
    <col min="3075" max="3075" width="13.08203125" style="117" customWidth="1"/>
    <col min="3076" max="3078" width="6.1640625" style="117" customWidth="1"/>
    <col min="3079" max="3079" width="2.83203125" style="117" customWidth="1"/>
    <col min="3080" max="3080" width="2.5" style="117" customWidth="1"/>
    <col min="3081" max="3081" width="4.33203125" style="117" customWidth="1"/>
    <col min="3082" max="3082" width="13.08203125" style="117" customWidth="1"/>
    <col min="3083" max="3085" width="6.1640625" style="117" customWidth="1"/>
    <col min="3086" max="3328" width="8.6640625" style="117"/>
    <col min="3329" max="3329" width="2.5" style="117" customWidth="1"/>
    <col min="3330" max="3330" width="4.33203125" style="117" customWidth="1"/>
    <col min="3331" max="3331" width="13.08203125" style="117" customWidth="1"/>
    <col min="3332" max="3334" width="6.1640625" style="117" customWidth="1"/>
    <col min="3335" max="3335" width="2.83203125" style="117" customWidth="1"/>
    <col min="3336" max="3336" width="2.5" style="117" customWidth="1"/>
    <col min="3337" max="3337" width="4.33203125" style="117" customWidth="1"/>
    <col min="3338" max="3338" width="13.08203125" style="117" customWidth="1"/>
    <col min="3339" max="3341" width="6.1640625" style="117" customWidth="1"/>
    <col min="3342" max="3584" width="8.6640625" style="117"/>
    <col min="3585" max="3585" width="2.5" style="117" customWidth="1"/>
    <col min="3586" max="3586" width="4.33203125" style="117" customWidth="1"/>
    <col min="3587" max="3587" width="13.08203125" style="117" customWidth="1"/>
    <col min="3588" max="3590" width="6.1640625" style="117" customWidth="1"/>
    <col min="3591" max="3591" width="2.83203125" style="117" customWidth="1"/>
    <col min="3592" max="3592" width="2.5" style="117" customWidth="1"/>
    <col min="3593" max="3593" width="4.33203125" style="117" customWidth="1"/>
    <col min="3594" max="3594" width="13.08203125" style="117" customWidth="1"/>
    <col min="3595" max="3597" width="6.1640625" style="117" customWidth="1"/>
    <col min="3598" max="3840" width="8.6640625" style="117"/>
    <col min="3841" max="3841" width="2.5" style="117" customWidth="1"/>
    <col min="3842" max="3842" width="4.33203125" style="117" customWidth="1"/>
    <col min="3843" max="3843" width="13.08203125" style="117" customWidth="1"/>
    <col min="3844" max="3846" width="6.1640625" style="117" customWidth="1"/>
    <col min="3847" max="3847" width="2.83203125" style="117" customWidth="1"/>
    <col min="3848" max="3848" width="2.5" style="117" customWidth="1"/>
    <col min="3849" max="3849" width="4.33203125" style="117" customWidth="1"/>
    <col min="3850" max="3850" width="13.08203125" style="117" customWidth="1"/>
    <col min="3851" max="3853" width="6.1640625" style="117" customWidth="1"/>
    <col min="3854" max="4096" width="8.6640625" style="117"/>
    <col min="4097" max="4097" width="2.5" style="117" customWidth="1"/>
    <col min="4098" max="4098" width="4.33203125" style="117" customWidth="1"/>
    <col min="4099" max="4099" width="13.08203125" style="117" customWidth="1"/>
    <col min="4100" max="4102" width="6.1640625" style="117" customWidth="1"/>
    <col min="4103" max="4103" width="2.83203125" style="117" customWidth="1"/>
    <col min="4104" max="4104" width="2.5" style="117" customWidth="1"/>
    <col min="4105" max="4105" width="4.33203125" style="117" customWidth="1"/>
    <col min="4106" max="4106" width="13.08203125" style="117" customWidth="1"/>
    <col min="4107" max="4109" width="6.1640625" style="117" customWidth="1"/>
    <col min="4110" max="4352" width="8.6640625" style="117"/>
    <col min="4353" max="4353" width="2.5" style="117" customWidth="1"/>
    <col min="4354" max="4354" width="4.33203125" style="117" customWidth="1"/>
    <col min="4355" max="4355" width="13.08203125" style="117" customWidth="1"/>
    <col min="4356" max="4358" width="6.1640625" style="117" customWidth="1"/>
    <col min="4359" max="4359" width="2.83203125" style="117" customWidth="1"/>
    <col min="4360" max="4360" width="2.5" style="117" customWidth="1"/>
    <col min="4361" max="4361" width="4.33203125" style="117" customWidth="1"/>
    <col min="4362" max="4362" width="13.08203125" style="117" customWidth="1"/>
    <col min="4363" max="4365" width="6.1640625" style="117" customWidth="1"/>
    <col min="4366" max="4608" width="8.6640625" style="117"/>
    <col min="4609" max="4609" width="2.5" style="117" customWidth="1"/>
    <col min="4610" max="4610" width="4.33203125" style="117" customWidth="1"/>
    <col min="4611" max="4611" width="13.08203125" style="117" customWidth="1"/>
    <col min="4612" max="4614" width="6.1640625" style="117" customWidth="1"/>
    <col min="4615" max="4615" width="2.83203125" style="117" customWidth="1"/>
    <col min="4616" max="4616" width="2.5" style="117" customWidth="1"/>
    <col min="4617" max="4617" width="4.33203125" style="117" customWidth="1"/>
    <col min="4618" max="4618" width="13.08203125" style="117" customWidth="1"/>
    <col min="4619" max="4621" width="6.1640625" style="117" customWidth="1"/>
    <col min="4622" max="4864" width="8.6640625" style="117"/>
    <col min="4865" max="4865" width="2.5" style="117" customWidth="1"/>
    <col min="4866" max="4866" width="4.33203125" style="117" customWidth="1"/>
    <col min="4867" max="4867" width="13.08203125" style="117" customWidth="1"/>
    <col min="4868" max="4870" width="6.1640625" style="117" customWidth="1"/>
    <col min="4871" max="4871" width="2.83203125" style="117" customWidth="1"/>
    <col min="4872" max="4872" width="2.5" style="117" customWidth="1"/>
    <col min="4873" max="4873" width="4.33203125" style="117" customWidth="1"/>
    <col min="4874" max="4874" width="13.08203125" style="117" customWidth="1"/>
    <col min="4875" max="4877" width="6.1640625" style="117" customWidth="1"/>
    <col min="4878" max="5120" width="8.6640625" style="117"/>
    <col min="5121" max="5121" width="2.5" style="117" customWidth="1"/>
    <col min="5122" max="5122" width="4.33203125" style="117" customWidth="1"/>
    <col min="5123" max="5123" width="13.08203125" style="117" customWidth="1"/>
    <col min="5124" max="5126" width="6.1640625" style="117" customWidth="1"/>
    <col min="5127" max="5127" width="2.83203125" style="117" customWidth="1"/>
    <col min="5128" max="5128" width="2.5" style="117" customWidth="1"/>
    <col min="5129" max="5129" width="4.33203125" style="117" customWidth="1"/>
    <col min="5130" max="5130" width="13.08203125" style="117" customWidth="1"/>
    <col min="5131" max="5133" width="6.1640625" style="117" customWidth="1"/>
    <col min="5134" max="5376" width="8.6640625" style="117"/>
    <col min="5377" max="5377" width="2.5" style="117" customWidth="1"/>
    <col min="5378" max="5378" width="4.33203125" style="117" customWidth="1"/>
    <col min="5379" max="5379" width="13.08203125" style="117" customWidth="1"/>
    <col min="5380" max="5382" width="6.1640625" style="117" customWidth="1"/>
    <col min="5383" max="5383" width="2.83203125" style="117" customWidth="1"/>
    <col min="5384" max="5384" width="2.5" style="117" customWidth="1"/>
    <col min="5385" max="5385" width="4.33203125" style="117" customWidth="1"/>
    <col min="5386" max="5386" width="13.08203125" style="117" customWidth="1"/>
    <col min="5387" max="5389" width="6.1640625" style="117" customWidth="1"/>
    <col min="5390" max="5632" width="8.6640625" style="117"/>
    <col min="5633" max="5633" width="2.5" style="117" customWidth="1"/>
    <col min="5634" max="5634" width="4.33203125" style="117" customWidth="1"/>
    <col min="5635" max="5635" width="13.08203125" style="117" customWidth="1"/>
    <col min="5636" max="5638" width="6.1640625" style="117" customWidth="1"/>
    <col min="5639" max="5639" width="2.83203125" style="117" customWidth="1"/>
    <col min="5640" max="5640" width="2.5" style="117" customWidth="1"/>
    <col min="5641" max="5641" width="4.33203125" style="117" customWidth="1"/>
    <col min="5642" max="5642" width="13.08203125" style="117" customWidth="1"/>
    <col min="5643" max="5645" width="6.1640625" style="117" customWidth="1"/>
    <col min="5646" max="5888" width="8.6640625" style="117"/>
    <col min="5889" max="5889" width="2.5" style="117" customWidth="1"/>
    <col min="5890" max="5890" width="4.33203125" style="117" customWidth="1"/>
    <col min="5891" max="5891" width="13.08203125" style="117" customWidth="1"/>
    <col min="5892" max="5894" width="6.1640625" style="117" customWidth="1"/>
    <col min="5895" max="5895" width="2.83203125" style="117" customWidth="1"/>
    <col min="5896" max="5896" width="2.5" style="117" customWidth="1"/>
    <col min="5897" max="5897" width="4.33203125" style="117" customWidth="1"/>
    <col min="5898" max="5898" width="13.08203125" style="117" customWidth="1"/>
    <col min="5899" max="5901" width="6.1640625" style="117" customWidth="1"/>
    <col min="5902" max="6144" width="8.6640625" style="117"/>
    <col min="6145" max="6145" width="2.5" style="117" customWidth="1"/>
    <col min="6146" max="6146" width="4.33203125" style="117" customWidth="1"/>
    <col min="6147" max="6147" width="13.08203125" style="117" customWidth="1"/>
    <col min="6148" max="6150" width="6.1640625" style="117" customWidth="1"/>
    <col min="6151" max="6151" width="2.83203125" style="117" customWidth="1"/>
    <col min="6152" max="6152" width="2.5" style="117" customWidth="1"/>
    <col min="6153" max="6153" width="4.33203125" style="117" customWidth="1"/>
    <col min="6154" max="6154" width="13.08203125" style="117" customWidth="1"/>
    <col min="6155" max="6157" width="6.1640625" style="117" customWidth="1"/>
    <col min="6158" max="6400" width="8.6640625" style="117"/>
    <col min="6401" max="6401" width="2.5" style="117" customWidth="1"/>
    <col min="6402" max="6402" width="4.33203125" style="117" customWidth="1"/>
    <col min="6403" max="6403" width="13.08203125" style="117" customWidth="1"/>
    <col min="6404" max="6406" width="6.1640625" style="117" customWidth="1"/>
    <col min="6407" max="6407" width="2.83203125" style="117" customWidth="1"/>
    <col min="6408" max="6408" width="2.5" style="117" customWidth="1"/>
    <col min="6409" max="6409" width="4.33203125" style="117" customWidth="1"/>
    <col min="6410" max="6410" width="13.08203125" style="117" customWidth="1"/>
    <col min="6411" max="6413" width="6.1640625" style="117" customWidth="1"/>
    <col min="6414" max="6656" width="8.6640625" style="117"/>
    <col min="6657" max="6657" width="2.5" style="117" customWidth="1"/>
    <col min="6658" max="6658" width="4.33203125" style="117" customWidth="1"/>
    <col min="6659" max="6659" width="13.08203125" style="117" customWidth="1"/>
    <col min="6660" max="6662" width="6.1640625" style="117" customWidth="1"/>
    <col min="6663" max="6663" width="2.83203125" style="117" customWidth="1"/>
    <col min="6664" max="6664" width="2.5" style="117" customWidth="1"/>
    <col min="6665" max="6665" width="4.33203125" style="117" customWidth="1"/>
    <col min="6666" max="6666" width="13.08203125" style="117" customWidth="1"/>
    <col min="6667" max="6669" width="6.1640625" style="117" customWidth="1"/>
    <col min="6670" max="6912" width="8.6640625" style="117"/>
    <col min="6913" max="6913" width="2.5" style="117" customWidth="1"/>
    <col min="6914" max="6914" width="4.33203125" style="117" customWidth="1"/>
    <col min="6915" max="6915" width="13.08203125" style="117" customWidth="1"/>
    <col min="6916" max="6918" width="6.1640625" style="117" customWidth="1"/>
    <col min="6919" max="6919" width="2.83203125" style="117" customWidth="1"/>
    <col min="6920" max="6920" width="2.5" style="117" customWidth="1"/>
    <col min="6921" max="6921" width="4.33203125" style="117" customWidth="1"/>
    <col min="6922" max="6922" width="13.08203125" style="117" customWidth="1"/>
    <col min="6923" max="6925" width="6.1640625" style="117" customWidth="1"/>
    <col min="6926" max="7168" width="8.6640625" style="117"/>
    <col min="7169" max="7169" width="2.5" style="117" customWidth="1"/>
    <col min="7170" max="7170" width="4.33203125" style="117" customWidth="1"/>
    <col min="7171" max="7171" width="13.08203125" style="117" customWidth="1"/>
    <col min="7172" max="7174" width="6.1640625" style="117" customWidth="1"/>
    <col min="7175" max="7175" width="2.83203125" style="117" customWidth="1"/>
    <col min="7176" max="7176" width="2.5" style="117" customWidth="1"/>
    <col min="7177" max="7177" width="4.33203125" style="117" customWidth="1"/>
    <col min="7178" max="7178" width="13.08203125" style="117" customWidth="1"/>
    <col min="7179" max="7181" width="6.1640625" style="117" customWidth="1"/>
    <col min="7182" max="7424" width="8.6640625" style="117"/>
    <col min="7425" max="7425" width="2.5" style="117" customWidth="1"/>
    <col min="7426" max="7426" width="4.33203125" style="117" customWidth="1"/>
    <col min="7427" max="7427" width="13.08203125" style="117" customWidth="1"/>
    <col min="7428" max="7430" width="6.1640625" style="117" customWidth="1"/>
    <col min="7431" max="7431" width="2.83203125" style="117" customWidth="1"/>
    <col min="7432" max="7432" width="2.5" style="117" customWidth="1"/>
    <col min="7433" max="7433" width="4.33203125" style="117" customWidth="1"/>
    <col min="7434" max="7434" width="13.08203125" style="117" customWidth="1"/>
    <col min="7435" max="7437" width="6.1640625" style="117" customWidth="1"/>
    <col min="7438" max="7680" width="8.6640625" style="117"/>
    <col min="7681" max="7681" width="2.5" style="117" customWidth="1"/>
    <col min="7682" max="7682" width="4.33203125" style="117" customWidth="1"/>
    <col min="7683" max="7683" width="13.08203125" style="117" customWidth="1"/>
    <col min="7684" max="7686" width="6.1640625" style="117" customWidth="1"/>
    <col min="7687" max="7687" width="2.83203125" style="117" customWidth="1"/>
    <col min="7688" max="7688" width="2.5" style="117" customWidth="1"/>
    <col min="7689" max="7689" width="4.33203125" style="117" customWidth="1"/>
    <col min="7690" max="7690" width="13.08203125" style="117" customWidth="1"/>
    <col min="7691" max="7693" width="6.1640625" style="117" customWidth="1"/>
    <col min="7694" max="7936" width="8.6640625" style="117"/>
    <col min="7937" max="7937" width="2.5" style="117" customWidth="1"/>
    <col min="7938" max="7938" width="4.33203125" style="117" customWidth="1"/>
    <col min="7939" max="7939" width="13.08203125" style="117" customWidth="1"/>
    <col min="7940" max="7942" width="6.1640625" style="117" customWidth="1"/>
    <col min="7943" max="7943" width="2.83203125" style="117" customWidth="1"/>
    <col min="7944" max="7944" width="2.5" style="117" customWidth="1"/>
    <col min="7945" max="7945" width="4.33203125" style="117" customWidth="1"/>
    <col min="7946" max="7946" width="13.08203125" style="117" customWidth="1"/>
    <col min="7947" max="7949" width="6.1640625" style="117" customWidth="1"/>
    <col min="7950" max="8192" width="8.6640625" style="117"/>
    <col min="8193" max="8193" width="2.5" style="117" customWidth="1"/>
    <col min="8194" max="8194" width="4.33203125" style="117" customWidth="1"/>
    <col min="8195" max="8195" width="13.08203125" style="117" customWidth="1"/>
    <col min="8196" max="8198" width="6.1640625" style="117" customWidth="1"/>
    <col min="8199" max="8199" width="2.83203125" style="117" customWidth="1"/>
    <col min="8200" max="8200" width="2.5" style="117" customWidth="1"/>
    <col min="8201" max="8201" width="4.33203125" style="117" customWidth="1"/>
    <col min="8202" max="8202" width="13.08203125" style="117" customWidth="1"/>
    <col min="8203" max="8205" width="6.1640625" style="117" customWidth="1"/>
    <col min="8206" max="8448" width="8.6640625" style="117"/>
    <col min="8449" max="8449" width="2.5" style="117" customWidth="1"/>
    <col min="8450" max="8450" width="4.33203125" style="117" customWidth="1"/>
    <col min="8451" max="8451" width="13.08203125" style="117" customWidth="1"/>
    <col min="8452" max="8454" width="6.1640625" style="117" customWidth="1"/>
    <col min="8455" max="8455" width="2.83203125" style="117" customWidth="1"/>
    <col min="8456" max="8456" width="2.5" style="117" customWidth="1"/>
    <col min="8457" max="8457" width="4.33203125" style="117" customWidth="1"/>
    <col min="8458" max="8458" width="13.08203125" style="117" customWidth="1"/>
    <col min="8459" max="8461" width="6.1640625" style="117" customWidth="1"/>
    <col min="8462" max="8704" width="8.6640625" style="117"/>
    <col min="8705" max="8705" width="2.5" style="117" customWidth="1"/>
    <col min="8706" max="8706" width="4.33203125" style="117" customWidth="1"/>
    <col min="8707" max="8707" width="13.08203125" style="117" customWidth="1"/>
    <col min="8708" max="8710" width="6.1640625" style="117" customWidth="1"/>
    <col min="8711" max="8711" width="2.83203125" style="117" customWidth="1"/>
    <col min="8712" max="8712" width="2.5" style="117" customWidth="1"/>
    <col min="8713" max="8713" width="4.33203125" style="117" customWidth="1"/>
    <col min="8714" max="8714" width="13.08203125" style="117" customWidth="1"/>
    <col min="8715" max="8717" width="6.1640625" style="117" customWidth="1"/>
    <col min="8718" max="8960" width="8.6640625" style="117"/>
    <col min="8961" max="8961" width="2.5" style="117" customWidth="1"/>
    <col min="8962" max="8962" width="4.33203125" style="117" customWidth="1"/>
    <col min="8963" max="8963" width="13.08203125" style="117" customWidth="1"/>
    <col min="8964" max="8966" width="6.1640625" style="117" customWidth="1"/>
    <col min="8967" max="8967" width="2.83203125" style="117" customWidth="1"/>
    <col min="8968" max="8968" width="2.5" style="117" customWidth="1"/>
    <col min="8969" max="8969" width="4.33203125" style="117" customWidth="1"/>
    <col min="8970" max="8970" width="13.08203125" style="117" customWidth="1"/>
    <col min="8971" max="8973" width="6.1640625" style="117" customWidth="1"/>
    <col min="8974" max="9216" width="8.6640625" style="117"/>
    <col min="9217" max="9217" width="2.5" style="117" customWidth="1"/>
    <col min="9218" max="9218" width="4.33203125" style="117" customWidth="1"/>
    <col min="9219" max="9219" width="13.08203125" style="117" customWidth="1"/>
    <col min="9220" max="9222" width="6.1640625" style="117" customWidth="1"/>
    <col min="9223" max="9223" width="2.83203125" style="117" customWidth="1"/>
    <col min="9224" max="9224" width="2.5" style="117" customWidth="1"/>
    <col min="9225" max="9225" width="4.33203125" style="117" customWidth="1"/>
    <col min="9226" max="9226" width="13.08203125" style="117" customWidth="1"/>
    <col min="9227" max="9229" width="6.1640625" style="117" customWidth="1"/>
    <col min="9230" max="9472" width="8.6640625" style="117"/>
    <col min="9473" max="9473" width="2.5" style="117" customWidth="1"/>
    <col min="9474" max="9474" width="4.33203125" style="117" customWidth="1"/>
    <col min="9475" max="9475" width="13.08203125" style="117" customWidth="1"/>
    <col min="9476" max="9478" width="6.1640625" style="117" customWidth="1"/>
    <col min="9479" max="9479" width="2.83203125" style="117" customWidth="1"/>
    <col min="9480" max="9480" width="2.5" style="117" customWidth="1"/>
    <col min="9481" max="9481" width="4.33203125" style="117" customWidth="1"/>
    <col min="9482" max="9482" width="13.08203125" style="117" customWidth="1"/>
    <col min="9483" max="9485" width="6.1640625" style="117" customWidth="1"/>
    <col min="9486" max="9728" width="8.6640625" style="117"/>
    <col min="9729" max="9729" width="2.5" style="117" customWidth="1"/>
    <col min="9730" max="9730" width="4.33203125" style="117" customWidth="1"/>
    <col min="9731" max="9731" width="13.08203125" style="117" customWidth="1"/>
    <col min="9732" max="9734" width="6.1640625" style="117" customWidth="1"/>
    <col min="9735" max="9735" width="2.83203125" style="117" customWidth="1"/>
    <col min="9736" max="9736" width="2.5" style="117" customWidth="1"/>
    <col min="9737" max="9737" width="4.33203125" style="117" customWidth="1"/>
    <col min="9738" max="9738" width="13.08203125" style="117" customWidth="1"/>
    <col min="9739" max="9741" width="6.1640625" style="117" customWidth="1"/>
    <col min="9742" max="9984" width="8.6640625" style="117"/>
    <col min="9985" max="9985" width="2.5" style="117" customWidth="1"/>
    <col min="9986" max="9986" width="4.33203125" style="117" customWidth="1"/>
    <col min="9987" max="9987" width="13.08203125" style="117" customWidth="1"/>
    <col min="9988" max="9990" width="6.1640625" style="117" customWidth="1"/>
    <col min="9991" max="9991" width="2.83203125" style="117" customWidth="1"/>
    <col min="9992" max="9992" width="2.5" style="117" customWidth="1"/>
    <col min="9993" max="9993" width="4.33203125" style="117" customWidth="1"/>
    <col min="9994" max="9994" width="13.08203125" style="117" customWidth="1"/>
    <col min="9995" max="9997" width="6.1640625" style="117" customWidth="1"/>
    <col min="9998" max="10240" width="8.6640625" style="117"/>
    <col min="10241" max="10241" width="2.5" style="117" customWidth="1"/>
    <col min="10242" max="10242" width="4.33203125" style="117" customWidth="1"/>
    <col min="10243" max="10243" width="13.08203125" style="117" customWidth="1"/>
    <col min="10244" max="10246" width="6.1640625" style="117" customWidth="1"/>
    <col min="10247" max="10247" width="2.83203125" style="117" customWidth="1"/>
    <col min="10248" max="10248" width="2.5" style="117" customWidth="1"/>
    <col min="10249" max="10249" width="4.33203125" style="117" customWidth="1"/>
    <col min="10250" max="10250" width="13.08203125" style="117" customWidth="1"/>
    <col min="10251" max="10253" width="6.1640625" style="117" customWidth="1"/>
    <col min="10254" max="10496" width="8.6640625" style="117"/>
    <col min="10497" max="10497" width="2.5" style="117" customWidth="1"/>
    <col min="10498" max="10498" width="4.33203125" style="117" customWidth="1"/>
    <col min="10499" max="10499" width="13.08203125" style="117" customWidth="1"/>
    <col min="10500" max="10502" width="6.1640625" style="117" customWidth="1"/>
    <col min="10503" max="10503" width="2.83203125" style="117" customWidth="1"/>
    <col min="10504" max="10504" width="2.5" style="117" customWidth="1"/>
    <col min="10505" max="10505" width="4.33203125" style="117" customWidth="1"/>
    <col min="10506" max="10506" width="13.08203125" style="117" customWidth="1"/>
    <col min="10507" max="10509" width="6.1640625" style="117" customWidth="1"/>
    <col min="10510" max="10752" width="8.6640625" style="117"/>
    <col min="10753" max="10753" width="2.5" style="117" customWidth="1"/>
    <col min="10754" max="10754" width="4.33203125" style="117" customWidth="1"/>
    <col min="10755" max="10755" width="13.08203125" style="117" customWidth="1"/>
    <col min="10756" max="10758" width="6.1640625" style="117" customWidth="1"/>
    <col min="10759" max="10759" width="2.83203125" style="117" customWidth="1"/>
    <col min="10760" max="10760" width="2.5" style="117" customWidth="1"/>
    <col min="10761" max="10761" width="4.33203125" style="117" customWidth="1"/>
    <col min="10762" max="10762" width="13.08203125" style="117" customWidth="1"/>
    <col min="10763" max="10765" width="6.1640625" style="117" customWidth="1"/>
    <col min="10766" max="11008" width="8.6640625" style="117"/>
    <col min="11009" max="11009" width="2.5" style="117" customWidth="1"/>
    <col min="11010" max="11010" width="4.33203125" style="117" customWidth="1"/>
    <col min="11011" max="11011" width="13.08203125" style="117" customWidth="1"/>
    <col min="11012" max="11014" width="6.1640625" style="117" customWidth="1"/>
    <col min="11015" max="11015" width="2.83203125" style="117" customWidth="1"/>
    <col min="11016" max="11016" width="2.5" style="117" customWidth="1"/>
    <col min="11017" max="11017" width="4.33203125" style="117" customWidth="1"/>
    <col min="11018" max="11018" width="13.08203125" style="117" customWidth="1"/>
    <col min="11019" max="11021" width="6.1640625" style="117" customWidth="1"/>
    <col min="11022" max="11264" width="8.6640625" style="117"/>
    <col min="11265" max="11265" width="2.5" style="117" customWidth="1"/>
    <col min="11266" max="11266" width="4.33203125" style="117" customWidth="1"/>
    <col min="11267" max="11267" width="13.08203125" style="117" customWidth="1"/>
    <col min="11268" max="11270" width="6.1640625" style="117" customWidth="1"/>
    <col min="11271" max="11271" width="2.83203125" style="117" customWidth="1"/>
    <col min="11272" max="11272" width="2.5" style="117" customWidth="1"/>
    <col min="11273" max="11273" width="4.33203125" style="117" customWidth="1"/>
    <col min="11274" max="11274" width="13.08203125" style="117" customWidth="1"/>
    <col min="11275" max="11277" width="6.1640625" style="117" customWidth="1"/>
    <col min="11278" max="11520" width="8.6640625" style="117"/>
    <col min="11521" max="11521" width="2.5" style="117" customWidth="1"/>
    <col min="11522" max="11522" width="4.33203125" style="117" customWidth="1"/>
    <col min="11523" max="11523" width="13.08203125" style="117" customWidth="1"/>
    <col min="11524" max="11526" width="6.1640625" style="117" customWidth="1"/>
    <col min="11527" max="11527" width="2.83203125" style="117" customWidth="1"/>
    <col min="11528" max="11528" width="2.5" style="117" customWidth="1"/>
    <col min="11529" max="11529" width="4.33203125" style="117" customWidth="1"/>
    <col min="11530" max="11530" width="13.08203125" style="117" customWidth="1"/>
    <col min="11531" max="11533" width="6.1640625" style="117" customWidth="1"/>
    <col min="11534" max="11776" width="8.6640625" style="117"/>
    <col min="11777" max="11777" width="2.5" style="117" customWidth="1"/>
    <col min="11778" max="11778" width="4.33203125" style="117" customWidth="1"/>
    <col min="11779" max="11779" width="13.08203125" style="117" customWidth="1"/>
    <col min="11780" max="11782" width="6.1640625" style="117" customWidth="1"/>
    <col min="11783" max="11783" width="2.83203125" style="117" customWidth="1"/>
    <col min="11784" max="11784" width="2.5" style="117" customWidth="1"/>
    <col min="11785" max="11785" width="4.33203125" style="117" customWidth="1"/>
    <col min="11786" max="11786" width="13.08203125" style="117" customWidth="1"/>
    <col min="11787" max="11789" width="6.1640625" style="117" customWidth="1"/>
    <col min="11790" max="12032" width="8.6640625" style="117"/>
    <col min="12033" max="12033" width="2.5" style="117" customWidth="1"/>
    <col min="12034" max="12034" width="4.33203125" style="117" customWidth="1"/>
    <col min="12035" max="12035" width="13.08203125" style="117" customWidth="1"/>
    <col min="12036" max="12038" width="6.1640625" style="117" customWidth="1"/>
    <col min="12039" max="12039" width="2.83203125" style="117" customWidth="1"/>
    <col min="12040" max="12040" width="2.5" style="117" customWidth="1"/>
    <col min="12041" max="12041" width="4.33203125" style="117" customWidth="1"/>
    <col min="12042" max="12042" width="13.08203125" style="117" customWidth="1"/>
    <col min="12043" max="12045" width="6.1640625" style="117" customWidth="1"/>
    <col min="12046" max="12288" width="8.6640625" style="117"/>
    <col min="12289" max="12289" width="2.5" style="117" customWidth="1"/>
    <col min="12290" max="12290" width="4.33203125" style="117" customWidth="1"/>
    <col min="12291" max="12291" width="13.08203125" style="117" customWidth="1"/>
    <col min="12292" max="12294" width="6.1640625" style="117" customWidth="1"/>
    <col min="12295" max="12295" width="2.83203125" style="117" customWidth="1"/>
    <col min="12296" max="12296" width="2.5" style="117" customWidth="1"/>
    <col min="12297" max="12297" width="4.33203125" style="117" customWidth="1"/>
    <col min="12298" max="12298" width="13.08203125" style="117" customWidth="1"/>
    <col min="12299" max="12301" width="6.1640625" style="117" customWidth="1"/>
    <col min="12302" max="12544" width="8.6640625" style="117"/>
    <col min="12545" max="12545" width="2.5" style="117" customWidth="1"/>
    <col min="12546" max="12546" width="4.33203125" style="117" customWidth="1"/>
    <col min="12547" max="12547" width="13.08203125" style="117" customWidth="1"/>
    <col min="12548" max="12550" width="6.1640625" style="117" customWidth="1"/>
    <col min="12551" max="12551" width="2.83203125" style="117" customWidth="1"/>
    <col min="12552" max="12552" width="2.5" style="117" customWidth="1"/>
    <col min="12553" max="12553" width="4.33203125" style="117" customWidth="1"/>
    <col min="12554" max="12554" width="13.08203125" style="117" customWidth="1"/>
    <col min="12555" max="12557" width="6.1640625" style="117" customWidth="1"/>
    <col min="12558" max="12800" width="8.6640625" style="117"/>
    <col min="12801" max="12801" width="2.5" style="117" customWidth="1"/>
    <col min="12802" max="12802" width="4.33203125" style="117" customWidth="1"/>
    <col min="12803" max="12803" width="13.08203125" style="117" customWidth="1"/>
    <col min="12804" max="12806" width="6.1640625" style="117" customWidth="1"/>
    <col min="12807" max="12807" width="2.83203125" style="117" customWidth="1"/>
    <col min="12808" max="12808" width="2.5" style="117" customWidth="1"/>
    <col min="12809" max="12809" width="4.33203125" style="117" customWidth="1"/>
    <col min="12810" max="12810" width="13.08203125" style="117" customWidth="1"/>
    <col min="12811" max="12813" width="6.1640625" style="117" customWidth="1"/>
    <col min="12814" max="13056" width="8.6640625" style="117"/>
    <col min="13057" max="13057" width="2.5" style="117" customWidth="1"/>
    <col min="13058" max="13058" width="4.33203125" style="117" customWidth="1"/>
    <col min="13059" max="13059" width="13.08203125" style="117" customWidth="1"/>
    <col min="13060" max="13062" width="6.1640625" style="117" customWidth="1"/>
    <col min="13063" max="13063" width="2.83203125" style="117" customWidth="1"/>
    <col min="13064" max="13064" width="2.5" style="117" customWidth="1"/>
    <col min="13065" max="13065" width="4.33203125" style="117" customWidth="1"/>
    <col min="13066" max="13066" width="13.08203125" style="117" customWidth="1"/>
    <col min="13067" max="13069" width="6.1640625" style="117" customWidth="1"/>
    <col min="13070" max="13312" width="8.6640625" style="117"/>
    <col min="13313" max="13313" width="2.5" style="117" customWidth="1"/>
    <col min="13314" max="13314" width="4.33203125" style="117" customWidth="1"/>
    <col min="13315" max="13315" width="13.08203125" style="117" customWidth="1"/>
    <col min="13316" max="13318" width="6.1640625" style="117" customWidth="1"/>
    <col min="13319" max="13319" width="2.83203125" style="117" customWidth="1"/>
    <col min="13320" max="13320" width="2.5" style="117" customWidth="1"/>
    <col min="13321" max="13321" width="4.33203125" style="117" customWidth="1"/>
    <col min="13322" max="13322" width="13.08203125" style="117" customWidth="1"/>
    <col min="13323" max="13325" width="6.1640625" style="117" customWidth="1"/>
    <col min="13326" max="13568" width="8.6640625" style="117"/>
    <col min="13569" max="13569" width="2.5" style="117" customWidth="1"/>
    <col min="13570" max="13570" width="4.33203125" style="117" customWidth="1"/>
    <col min="13571" max="13571" width="13.08203125" style="117" customWidth="1"/>
    <col min="13572" max="13574" width="6.1640625" style="117" customWidth="1"/>
    <col min="13575" max="13575" width="2.83203125" style="117" customWidth="1"/>
    <col min="13576" max="13576" width="2.5" style="117" customWidth="1"/>
    <col min="13577" max="13577" width="4.33203125" style="117" customWidth="1"/>
    <col min="13578" max="13578" width="13.08203125" style="117" customWidth="1"/>
    <col min="13579" max="13581" width="6.1640625" style="117" customWidth="1"/>
    <col min="13582" max="13824" width="8.6640625" style="117"/>
    <col min="13825" max="13825" width="2.5" style="117" customWidth="1"/>
    <col min="13826" max="13826" width="4.33203125" style="117" customWidth="1"/>
    <col min="13827" max="13827" width="13.08203125" style="117" customWidth="1"/>
    <col min="13828" max="13830" width="6.1640625" style="117" customWidth="1"/>
    <col min="13831" max="13831" width="2.83203125" style="117" customWidth="1"/>
    <col min="13832" max="13832" width="2.5" style="117" customWidth="1"/>
    <col min="13833" max="13833" width="4.33203125" style="117" customWidth="1"/>
    <col min="13834" max="13834" width="13.08203125" style="117" customWidth="1"/>
    <col min="13835" max="13837" width="6.1640625" style="117" customWidth="1"/>
    <col min="13838" max="14080" width="8.6640625" style="117"/>
    <col min="14081" max="14081" width="2.5" style="117" customWidth="1"/>
    <col min="14082" max="14082" width="4.33203125" style="117" customWidth="1"/>
    <col min="14083" max="14083" width="13.08203125" style="117" customWidth="1"/>
    <col min="14084" max="14086" width="6.1640625" style="117" customWidth="1"/>
    <col min="14087" max="14087" width="2.83203125" style="117" customWidth="1"/>
    <col min="14088" max="14088" width="2.5" style="117" customWidth="1"/>
    <col min="14089" max="14089" width="4.33203125" style="117" customWidth="1"/>
    <col min="14090" max="14090" width="13.08203125" style="117" customWidth="1"/>
    <col min="14091" max="14093" width="6.1640625" style="117" customWidth="1"/>
    <col min="14094" max="14336" width="8.6640625" style="117"/>
    <col min="14337" max="14337" width="2.5" style="117" customWidth="1"/>
    <col min="14338" max="14338" width="4.33203125" style="117" customWidth="1"/>
    <col min="14339" max="14339" width="13.08203125" style="117" customWidth="1"/>
    <col min="14340" max="14342" width="6.1640625" style="117" customWidth="1"/>
    <col min="14343" max="14343" width="2.83203125" style="117" customWidth="1"/>
    <col min="14344" max="14344" width="2.5" style="117" customWidth="1"/>
    <col min="14345" max="14345" width="4.33203125" style="117" customWidth="1"/>
    <col min="14346" max="14346" width="13.08203125" style="117" customWidth="1"/>
    <col min="14347" max="14349" width="6.1640625" style="117" customWidth="1"/>
    <col min="14350" max="14592" width="8.6640625" style="117"/>
    <col min="14593" max="14593" width="2.5" style="117" customWidth="1"/>
    <col min="14594" max="14594" width="4.33203125" style="117" customWidth="1"/>
    <col min="14595" max="14595" width="13.08203125" style="117" customWidth="1"/>
    <col min="14596" max="14598" width="6.1640625" style="117" customWidth="1"/>
    <col min="14599" max="14599" width="2.83203125" style="117" customWidth="1"/>
    <col min="14600" max="14600" width="2.5" style="117" customWidth="1"/>
    <col min="14601" max="14601" width="4.33203125" style="117" customWidth="1"/>
    <col min="14602" max="14602" width="13.08203125" style="117" customWidth="1"/>
    <col min="14603" max="14605" width="6.1640625" style="117" customWidth="1"/>
    <col min="14606" max="14848" width="8.6640625" style="117"/>
    <col min="14849" max="14849" width="2.5" style="117" customWidth="1"/>
    <col min="14850" max="14850" width="4.33203125" style="117" customWidth="1"/>
    <col min="14851" max="14851" width="13.08203125" style="117" customWidth="1"/>
    <col min="14852" max="14854" width="6.1640625" style="117" customWidth="1"/>
    <col min="14855" max="14855" width="2.83203125" style="117" customWidth="1"/>
    <col min="14856" max="14856" width="2.5" style="117" customWidth="1"/>
    <col min="14857" max="14857" width="4.33203125" style="117" customWidth="1"/>
    <col min="14858" max="14858" width="13.08203125" style="117" customWidth="1"/>
    <col min="14859" max="14861" width="6.1640625" style="117" customWidth="1"/>
    <col min="14862" max="15104" width="8.6640625" style="117"/>
    <col min="15105" max="15105" width="2.5" style="117" customWidth="1"/>
    <col min="15106" max="15106" width="4.33203125" style="117" customWidth="1"/>
    <col min="15107" max="15107" width="13.08203125" style="117" customWidth="1"/>
    <col min="15108" max="15110" width="6.1640625" style="117" customWidth="1"/>
    <col min="15111" max="15111" width="2.83203125" style="117" customWidth="1"/>
    <col min="15112" max="15112" width="2.5" style="117" customWidth="1"/>
    <col min="15113" max="15113" width="4.33203125" style="117" customWidth="1"/>
    <col min="15114" max="15114" width="13.08203125" style="117" customWidth="1"/>
    <col min="15115" max="15117" width="6.1640625" style="117" customWidth="1"/>
    <col min="15118" max="15360" width="8.6640625" style="117"/>
    <col min="15361" max="15361" width="2.5" style="117" customWidth="1"/>
    <col min="15362" max="15362" width="4.33203125" style="117" customWidth="1"/>
    <col min="15363" max="15363" width="13.08203125" style="117" customWidth="1"/>
    <col min="15364" max="15366" width="6.1640625" style="117" customWidth="1"/>
    <col min="15367" max="15367" width="2.83203125" style="117" customWidth="1"/>
    <col min="15368" max="15368" width="2.5" style="117" customWidth="1"/>
    <col min="15369" max="15369" width="4.33203125" style="117" customWidth="1"/>
    <col min="15370" max="15370" width="13.08203125" style="117" customWidth="1"/>
    <col min="15371" max="15373" width="6.1640625" style="117" customWidth="1"/>
    <col min="15374" max="15616" width="8.6640625" style="117"/>
    <col min="15617" max="15617" width="2.5" style="117" customWidth="1"/>
    <col min="15618" max="15618" width="4.33203125" style="117" customWidth="1"/>
    <col min="15619" max="15619" width="13.08203125" style="117" customWidth="1"/>
    <col min="15620" max="15622" width="6.1640625" style="117" customWidth="1"/>
    <col min="15623" max="15623" width="2.83203125" style="117" customWidth="1"/>
    <col min="15624" max="15624" width="2.5" style="117" customWidth="1"/>
    <col min="15625" max="15625" width="4.33203125" style="117" customWidth="1"/>
    <col min="15626" max="15626" width="13.08203125" style="117" customWidth="1"/>
    <col min="15627" max="15629" width="6.1640625" style="117" customWidth="1"/>
    <col min="15630" max="15872" width="8.6640625" style="117"/>
    <col min="15873" max="15873" width="2.5" style="117" customWidth="1"/>
    <col min="15874" max="15874" width="4.33203125" style="117" customWidth="1"/>
    <col min="15875" max="15875" width="13.08203125" style="117" customWidth="1"/>
    <col min="15876" max="15878" width="6.1640625" style="117" customWidth="1"/>
    <col min="15879" max="15879" width="2.83203125" style="117" customWidth="1"/>
    <col min="15880" max="15880" width="2.5" style="117" customWidth="1"/>
    <col min="15881" max="15881" width="4.33203125" style="117" customWidth="1"/>
    <col min="15882" max="15882" width="13.08203125" style="117" customWidth="1"/>
    <col min="15883" max="15885" width="6.1640625" style="117" customWidth="1"/>
    <col min="15886" max="16128" width="8.6640625" style="117"/>
    <col min="16129" max="16129" width="2.5" style="117" customWidth="1"/>
    <col min="16130" max="16130" width="4.33203125" style="117" customWidth="1"/>
    <col min="16131" max="16131" width="13.08203125" style="117" customWidth="1"/>
    <col min="16132" max="16134" width="6.1640625" style="117" customWidth="1"/>
    <col min="16135" max="16135" width="2.83203125" style="117" customWidth="1"/>
    <col min="16136" max="16136" width="2.5" style="117" customWidth="1"/>
    <col min="16137" max="16137" width="4.33203125" style="117" customWidth="1"/>
    <col min="16138" max="16138" width="13.08203125" style="117" customWidth="1"/>
    <col min="16139" max="16141" width="6.1640625" style="117" customWidth="1"/>
    <col min="16142" max="16384" width="8.6640625" style="117"/>
  </cols>
  <sheetData>
    <row r="1" spans="1:13" ht="18" customHeight="1" x14ac:dyDescent="0.3">
      <c r="A1" s="112"/>
      <c r="B1" s="113">
        <v>1</v>
      </c>
      <c r="C1" s="114"/>
      <c r="D1" s="115"/>
      <c r="E1" s="115"/>
      <c r="F1" s="116"/>
      <c r="H1" s="112"/>
      <c r="I1" s="113">
        <v>2</v>
      </c>
      <c r="J1" s="114"/>
      <c r="K1" s="115"/>
      <c r="L1" s="115"/>
      <c r="M1" s="116"/>
    </row>
    <row r="2" spans="1:13" ht="17.149999999999999" customHeight="1" x14ac:dyDescent="0.2">
      <c r="A2" s="118" t="s">
        <v>271</v>
      </c>
      <c r="B2" s="119"/>
      <c r="C2" s="120"/>
      <c r="D2" s="121" t="s">
        <v>272</v>
      </c>
      <c r="E2" s="122"/>
      <c r="F2" s="123" t="s">
        <v>273</v>
      </c>
      <c r="H2" s="118" t="s">
        <v>271</v>
      </c>
      <c r="I2" s="119"/>
      <c r="J2" s="120"/>
      <c r="K2" s="121" t="s">
        <v>272</v>
      </c>
      <c r="L2" s="122"/>
      <c r="M2" s="123"/>
    </row>
    <row r="3" spans="1:13" ht="17.149999999999999" customHeight="1" x14ac:dyDescent="0.2">
      <c r="A3" s="124" t="s">
        <v>274</v>
      </c>
      <c r="B3" s="125"/>
      <c r="C3" s="126"/>
      <c r="D3" s="127" t="s">
        <v>275</v>
      </c>
      <c r="E3" s="128"/>
      <c r="F3" s="129" t="s">
        <v>276</v>
      </c>
      <c r="H3" s="124" t="s">
        <v>274</v>
      </c>
      <c r="I3" s="125"/>
      <c r="J3" s="126"/>
      <c r="K3" s="127" t="s">
        <v>275</v>
      </c>
      <c r="L3" s="128"/>
      <c r="M3" s="129"/>
    </row>
    <row r="4" spans="1:13" ht="17.149999999999999" customHeight="1" x14ac:dyDescent="0.2">
      <c r="A4" s="124" t="s">
        <v>278</v>
      </c>
      <c r="B4" s="125"/>
      <c r="C4" s="126"/>
      <c r="D4" s="127" t="s">
        <v>279</v>
      </c>
      <c r="E4" s="128"/>
      <c r="F4" s="129" t="s">
        <v>280</v>
      </c>
      <c r="H4" s="124" t="s">
        <v>278</v>
      </c>
      <c r="I4" s="125"/>
      <c r="J4" s="126"/>
      <c r="K4" s="127" t="s">
        <v>279</v>
      </c>
      <c r="L4" s="128"/>
      <c r="M4" s="129"/>
    </row>
    <row r="5" spans="1:13" ht="17.149999999999999" customHeight="1" x14ac:dyDescent="0.2">
      <c r="A5" s="130" t="s">
        <v>281</v>
      </c>
      <c r="B5" s="131"/>
      <c r="C5" s="132"/>
      <c r="D5" s="133" t="s">
        <v>282</v>
      </c>
      <c r="E5" s="134"/>
      <c r="F5" s="135" t="s">
        <v>283</v>
      </c>
      <c r="H5" s="130" t="s">
        <v>281</v>
      </c>
      <c r="I5" s="131"/>
      <c r="J5" s="132"/>
      <c r="K5" s="133" t="s">
        <v>282</v>
      </c>
      <c r="L5" s="134"/>
      <c r="M5" s="135"/>
    </row>
    <row r="6" spans="1:13" ht="15" customHeight="1" x14ac:dyDescent="0.2">
      <c r="A6" s="136" t="s">
        <v>284</v>
      </c>
      <c r="B6" s="137" t="s">
        <v>285</v>
      </c>
      <c r="C6" s="138" t="s">
        <v>286</v>
      </c>
      <c r="D6" s="138" t="s">
        <v>287</v>
      </c>
      <c r="E6" s="138" t="s">
        <v>288</v>
      </c>
      <c r="F6" s="139" t="s">
        <v>289</v>
      </c>
      <c r="H6" s="136" t="s">
        <v>284</v>
      </c>
      <c r="I6" s="137" t="s">
        <v>285</v>
      </c>
      <c r="J6" s="138" t="s">
        <v>286</v>
      </c>
      <c r="K6" s="138" t="s">
        <v>287</v>
      </c>
      <c r="L6" s="138" t="s">
        <v>288</v>
      </c>
      <c r="M6" s="139" t="s">
        <v>289</v>
      </c>
    </row>
    <row r="7" spans="1:13" ht="17.149999999999999" customHeight="1" x14ac:dyDescent="0.2">
      <c r="A7" s="140"/>
      <c r="B7" s="141">
        <v>1</v>
      </c>
      <c r="C7" s="140"/>
      <c r="D7" s="142">
        <v>2</v>
      </c>
      <c r="E7" s="142">
        <v>169</v>
      </c>
      <c r="F7" s="140" t="s">
        <v>290</v>
      </c>
      <c r="H7" s="140"/>
      <c r="I7" s="141"/>
      <c r="J7" s="140"/>
      <c r="K7" s="142"/>
      <c r="L7" s="142"/>
      <c r="M7" s="140"/>
    </row>
    <row r="8" spans="1:13" ht="17.149999999999999" customHeight="1" x14ac:dyDescent="0.2">
      <c r="A8" s="143"/>
      <c r="B8" s="144">
        <v>2</v>
      </c>
      <c r="C8" s="143"/>
      <c r="D8" s="145">
        <v>2</v>
      </c>
      <c r="E8" s="145">
        <v>180</v>
      </c>
      <c r="F8" s="143" t="s">
        <v>290</v>
      </c>
      <c r="H8" s="143"/>
      <c r="I8" s="144"/>
      <c r="J8" s="143"/>
      <c r="K8" s="145"/>
      <c r="L8" s="145"/>
      <c r="M8" s="143"/>
    </row>
    <row r="9" spans="1:13" ht="17.149999999999999" customHeight="1" x14ac:dyDescent="0.2">
      <c r="A9" s="143"/>
      <c r="B9" s="144">
        <v>3</v>
      </c>
      <c r="C9" s="143"/>
      <c r="D9" s="145">
        <v>2</v>
      </c>
      <c r="E9" s="145">
        <v>176</v>
      </c>
      <c r="F9" s="143" t="s">
        <v>290</v>
      </c>
      <c r="H9" s="143"/>
      <c r="I9" s="144"/>
      <c r="J9" s="143"/>
      <c r="K9" s="145"/>
      <c r="L9" s="145"/>
      <c r="M9" s="143"/>
    </row>
    <row r="10" spans="1:13" ht="17.149999999999999" customHeight="1" x14ac:dyDescent="0.2">
      <c r="A10" s="143"/>
      <c r="B10" s="144">
        <v>4</v>
      </c>
      <c r="C10" s="143"/>
      <c r="D10" s="145">
        <v>1</v>
      </c>
      <c r="E10" s="145">
        <v>174</v>
      </c>
      <c r="F10" s="143" t="s">
        <v>291</v>
      </c>
      <c r="H10" s="143"/>
      <c r="I10" s="144"/>
      <c r="J10" s="143"/>
      <c r="K10" s="145"/>
      <c r="L10" s="145"/>
      <c r="M10" s="143"/>
    </row>
    <row r="11" spans="1:13" ht="17.149999999999999" customHeight="1" x14ac:dyDescent="0.2">
      <c r="A11" s="143"/>
      <c r="B11" s="144">
        <v>5</v>
      </c>
      <c r="C11" s="143"/>
      <c r="D11" s="145">
        <v>2</v>
      </c>
      <c r="E11" s="145">
        <v>169</v>
      </c>
      <c r="F11" s="143" t="s">
        <v>290</v>
      </c>
      <c r="H11" s="143"/>
      <c r="I11" s="144"/>
      <c r="J11" s="143"/>
      <c r="K11" s="145"/>
      <c r="L11" s="145"/>
      <c r="M11" s="143"/>
    </row>
    <row r="12" spans="1:13" ht="17.149999999999999" customHeight="1" x14ac:dyDescent="0.2">
      <c r="A12" s="143"/>
      <c r="B12" s="144">
        <v>6</v>
      </c>
      <c r="C12" s="143"/>
      <c r="D12" s="145">
        <v>1</v>
      </c>
      <c r="E12" s="145">
        <v>169</v>
      </c>
      <c r="F12" s="143" t="s">
        <v>291</v>
      </c>
      <c r="H12" s="143"/>
      <c r="I12" s="144"/>
      <c r="J12" s="143"/>
      <c r="K12" s="145"/>
      <c r="L12" s="145"/>
      <c r="M12" s="143"/>
    </row>
    <row r="13" spans="1:13" ht="17.149999999999999" customHeight="1" x14ac:dyDescent="0.2">
      <c r="A13" s="143" t="s">
        <v>173</v>
      </c>
      <c r="B13" s="144">
        <v>7</v>
      </c>
      <c r="C13" s="143"/>
      <c r="D13" s="145">
        <v>2</v>
      </c>
      <c r="E13" s="145">
        <v>172</v>
      </c>
      <c r="F13" s="143" t="s">
        <v>290</v>
      </c>
      <c r="H13" s="143"/>
      <c r="I13" s="144"/>
      <c r="J13" s="143"/>
      <c r="K13" s="145"/>
      <c r="L13" s="145"/>
      <c r="M13" s="143"/>
    </row>
    <row r="14" spans="1:13" ht="17.149999999999999" customHeight="1" x14ac:dyDescent="0.2">
      <c r="A14" s="143"/>
      <c r="B14" s="144">
        <v>8</v>
      </c>
      <c r="C14" s="143"/>
      <c r="D14" s="145">
        <v>1</v>
      </c>
      <c r="E14" s="145">
        <v>178</v>
      </c>
      <c r="F14" s="143" t="s">
        <v>290</v>
      </c>
      <c r="H14" s="143"/>
      <c r="I14" s="144"/>
      <c r="J14" s="143"/>
      <c r="K14" s="145"/>
      <c r="L14" s="145"/>
      <c r="M14" s="143"/>
    </row>
    <row r="15" spans="1:13" ht="17.149999999999999" customHeight="1" x14ac:dyDescent="0.2">
      <c r="A15" s="143"/>
      <c r="B15" s="144">
        <v>9</v>
      </c>
      <c r="C15" s="143"/>
      <c r="D15" s="145">
        <v>1</v>
      </c>
      <c r="E15" s="145">
        <v>167</v>
      </c>
      <c r="F15" s="143" t="s">
        <v>290</v>
      </c>
      <c r="H15" s="143"/>
      <c r="I15" s="144"/>
      <c r="J15" s="143"/>
      <c r="K15" s="145"/>
      <c r="L15" s="145"/>
      <c r="M15" s="143"/>
    </row>
    <row r="16" spans="1:13" ht="17.149999999999999" customHeight="1" x14ac:dyDescent="0.2">
      <c r="A16" s="143"/>
      <c r="B16" s="144">
        <v>10</v>
      </c>
      <c r="C16" s="143"/>
      <c r="D16" s="145">
        <v>1</v>
      </c>
      <c r="E16" s="145">
        <v>165</v>
      </c>
      <c r="F16" s="143" t="s">
        <v>290</v>
      </c>
      <c r="H16" s="143"/>
      <c r="I16" s="144"/>
      <c r="J16" s="143"/>
      <c r="K16" s="145"/>
      <c r="L16" s="145"/>
      <c r="M16" s="143"/>
    </row>
    <row r="17" spans="1:13" ht="17.149999999999999" customHeight="1" x14ac:dyDescent="0.2">
      <c r="A17" s="143"/>
      <c r="B17" s="144">
        <v>11</v>
      </c>
      <c r="C17" s="143"/>
      <c r="D17" s="145">
        <v>1</v>
      </c>
      <c r="E17" s="145">
        <v>172</v>
      </c>
      <c r="F17" s="143" t="s">
        <v>290</v>
      </c>
      <c r="H17" s="143"/>
      <c r="I17" s="144"/>
      <c r="J17" s="143"/>
      <c r="K17" s="145"/>
      <c r="L17" s="145"/>
      <c r="M17" s="143"/>
    </row>
    <row r="18" spans="1:13" ht="17.149999999999999" customHeight="1" x14ac:dyDescent="0.2">
      <c r="A18" s="143"/>
      <c r="B18" s="144">
        <v>12</v>
      </c>
      <c r="C18" s="143"/>
      <c r="D18" s="145">
        <v>2</v>
      </c>
      <c r="E18" s="145">
        <v>168</v>
      </c>
      <c r="F18" s="143" t="s">
        <v>290</v>
      </c>
      <c r="H18" s="143"/>
      <c r="I18" s="144"/>
      <c r="J18" s="143"/>
      <c r="K18" s="145"/>
      <c r="L18" s="145"/>
      <c r="M18" s="143"/>
    </row>
    <row r="19" spans="1:13" ht="17.149999999999999" customHeight="1" x14ac:dyDescent="0.2">
      <c r="A19" s="143"/>
      <c r="B19" s="144">
        <v>13</v>
      </c>
      <c r="C19" s="143"/>
      <c r="D19" s="145">
        <v>1</v>
      </c>
      <c r="E19" s="145">
        <v>173</v>
      </c>
      <c r="F19" s="143" t="s">
        <v>291</v>
      </c>
      <c r="H19" s="143"/>
      <c r="I19" s="144"/>
      <c r="J19" s="143"/>
      <c r="K19" s="145"/>
      <c r="L19" s="145"/>
      <c r="M19" s="143"/>
    </row>
    <row r="20" spans="1:13" ht="17.149999999999999" customHeight="1" x14ac:dyDescent="0.2">
      <c r="A20" s="143"/>
      <c r="B20" s="144">
        <v>14</v>
      </c>
      <c r="C20" s="143"/>
      <c r="D20" s="145">
        <v>1</v>
      </c>
      <c r="E20" s="145">
        <v>162</v>
      </c>
      <c r="F20" s="143" t="s">
        <v>291</v>
      </c>
      <c r="H20" s="143"/>
      <c r="I20" s="144"/>
      <c r="J20" s="143"/>
      <c r="K20" s="145"/>
      <c r="L20" s="145"/>
      <c r="M20" s="143"/>
    </row>
    <row r="21" spans="1:13" ht="17.149999999999999" customHeight="1" x14ac:dyDescent="0.2">
      <c r="A21" s="143"/>
      <c r="B21" s="144">
        <v>15</v>
      </c>
      <c r="C21" s="143"/>
      <c r="D21" s="145">
        <v>1</v>
      </c>
      <c r="E21" s="145">
        <v>172</v>
      </c>
      <c r="F21" s="143" t="s">
        <v>290</v>
      </c>
      <c r="H21" s="143"/>
      <c r="I21" s="144"/>
      <c r="J21" s="143"/>
      <c r="K21" s="145"/>
      <c r="L21" s="145"/>
      <c r="M21" s="143"/>
    </row>
    <row r="22" spans="1:13" ht="17.149999999999999" customHeight="1" x14ac:dyDescent="0.2">
      <c r="A22" s="146"/>
      <c r="B22" s="147">
        <v>16</v>
      </c>
      <c r="C22" s="146"/>
      <c r="D22" s="148">
        <v>1</v>
      </c>
      <c r="E22" s="148">
        <v>172</v>
      </c>
      <c r="F22" s="146" t="s">
        <v>290</v>
      </c>
      <c r="H22" s="146"/>
      <c r="I22" s="147"/>
      <c r="J22" s="146"/>
      <c r="K22" s="148"/>
      <c r="L22" s="148"/>
      <c r="M22" s="146"/>
    </row>
    <row r="23" spans="1:13" ht="17.149999999999999" customHeight="1" x14ac:dyDescent="0.2">
      <c r="A23" s="149"/>
      <c r="B23" s="150" t="s">
        <v>292</v>
      </c>
      <c r="C23" s="151"/>
      <c r="D23" s="152" t="s">
        <v>293</v>
      </c>
      <c r="E23" s="153" t="s">
        <v>294</v>
      </c>
      <c r="F23" s="154" t="s">
        <v>295</v>
      </c>
      <c r="H23" s="149"/>
      <c r="I23" s="150" t="s">
        <v>292</v>
      </c>
      <c r="J23" s="151"/>
      <c r="K23" s="152" t="s">
        <v>293</v>
      </c>
      <c r="L23" s="153"/>
      <c r="M23" s="154"/>
    </row>
    <row r="24" spans="1:13" ht="7.5" customHeight="1" x14ac:dyDescent="0.2"/>
    <row r="25" spans="1:13" ht="18" customHeight="1" x14ac:dyDescent="0.3">
      <c r="A25" s="112"/>
      <c r="B25" s="113">
        <v>3</v>
      </c>
      <c r="C25" s="114"/>
      <c r="D25" s="115"/>
      <c r="E25" s="115"/>
      <c r="F25" s="116"/>
      <c r="H25" s="112"/>
      <c r="I25" s="113">
        <v>4</v>
      </c>
      <c r="J25" s="114"/>
      <c r="K25" s="115"/>
      <c r="L25" s="115"/>
      <c r="M25" s="116"/>
    </row>
    <row r="26" spans="1:13" ht="17.149999999999999" customHeight="1" x14ac:dyDescent="0.2">
      <c r="A26" s="118" t="s">
        <v>271</v>
      </c>
      <c r="B26" s="119"/>
      <c r="C26" s="120"/>
      <c r="D26" s="121" t="s">
        <v>272</v>
      </c>
      <c r="E26" s="122"/>
      <c r="F26" s="123"/>
      <c r="H26" s="118" t="s">
        <v>271</v>
      </c>
      <c r="I26" s="119"/>
      <c r="J26" s="120"/>
      <c r="K26" s="121" t="s">
        <v>272</v>
      </c>
      <c r="L26" s="122"/>
      <c r="M26" s="123"/>
    </row>
    <row r="27" spans="1:13" ht="17.149999999999999" customHeight="1" x14ac:dyDescent="0.2">
      <c r="A27" s="124" t="s">
        <v>274</v>
      </c>
      <c r="B27" s="125"/>
      <c r="C27" s="126"/>
      <c r="D27" s="127" t="s">
        <v>275</v>
      </c>
      <c r="E27" s="128"/>
      <c r="F27" s="129"/>
      <c r="H27" s="124" t="s">
        <v>274</v>
      </c>
      <c r="I27" s="125"/>
      <c r="J27" s="126"/>
      <c r="K27" s="127" t="s">
        <v>275</v>
      </c>
      <c r="L27" s="128"/>
      <c r="M27" s="129"/>
    </row>
    <row r="28" spans="1:13" ht="17.149999999999999" customHeight="1" x14ac:dyDescent="0.2">
      <c r="A28" s="124" t="s">
        <v>278</v>
      </c>
      <c r="B28" s="125"/>
      <c r="C28" s="126"/>
      <c r="D28" s="127" t="s">
        <v>279</v>
      </c>
      <c r="E28" s="128"/>
      <c r="F28" s="129"/>
      <c r="H28" s="124" t="s">
        <v>278</v>
      </c>
      <c r="I28" s="125"/>
      <c r="J28" s="126"/>
      <c r="K28" s="127" t="s">
        <v>279</v>
      </c>
      <c r="L28" s="128"/>
      <c r="M28" s="129"/>
    </row>
    <row r="29" spans="1:13" ht="17.149999999999999" customHeight="1" x14ac:dyDescent="0.2">
      <c r="A29" s="130" t="s">
        <v>281</v>
      </c>
      <c r="B29" s="131"/>
      <c r="C29" s="132"/>
      <c r="D29" s="133" t="s">
        <v>282</v>
      </c>
      <c r="E29" s="134"/>
      <c r="F29" s="135"/>
      <c r="H29" s="130" t="s">
        <v>281</v>
      </c>
      <c r="I29" s="131"/>
      <c r="J29" s="132"/>
      <c r="K29" s="133" t="s">
        <v>282</v>
      </c>
      <c r="L29" s="134"/>
      <c r="M29" s="135"/>
    </row>
    <row r="30" spans="1:13" ht="15" customHeight="1" x14ac:dyDescent="0.2">
      <c r="A30" s="136" t="s">
        <v>284</v>
      </c>
      <c r="B30" s="137" t="s">
        <v>285</v>
      </c>
      <c r="C30" s="138" t="s">
        <v>286</v>
      </c>
      <c r="D30" s="138" t="s">
        <v>287</v>
      </c>
      <c r="E30" s="138" t="s">
        <v>288</v>
      </c>
      <c r="F30" s="139" t="s">
        <v>289</v>
      </c>
      <c r="H30" s="136" t="s">
        <v>284</v>
      </c>
      <c r="I30" s="137" t="s">
        <v>285</v>
      </c>
      <c r="J30" s="138" t="s">
        <v>286</v>
      </c>
      <c r="K30" s="138" t="s">
        <v>287</v>
      </c>
      <c r="L30" s="138" t="s">
        <v>288</v>
      </c>
      <c r="M30" s="139" t="s">
        <v>289</v>
      </c>
    </row>
    <row r="31" spans="1:13" ht="17.149999999999999" customHeight="1" x14ac:dyDescent="0.2">
      <c r="A31" s="140"/>
      <c r="B31" s="141"/>
      <c r="C31" s="140"/>
      <c r="D31" s="142"/>
      <c r="E31" s="142"/>
      <c r="F31" s="140"/>
      <c r="H31" s="140"/>
      <c r="I31" s="141"/>
      <c r="J31" s="140"/>
      <c r="K31" s="142"/>
      <c r="L31" s="142"/>
      <c r="M31" s="140"/>
    </row>
    <row r="32" spans="1:13" ht="17.149999999999999" customHeight="1" x14ac:dyDescent="0.2">
      <c r="A32" s="143"/>
      <c r="B32" s="144"/>
      <c r="C32" s="143"/>
      <c r="D32" s="145"/>
      <c r="E32" s="145"/>
      <c r="F32" s="143"/>
      <c r="H32" s="143"/>
      <c r="I32" s="144"/>
      <c r="J32" s="143"/>
      <c r="K32" s="145"/>
      <c r="L32" s="145"/>
      <c r="M32" s="143"/>
    </row>
    <row r="33" spans="1:13" ht="17.149999999999999" customHeight="1" x14ac:dyDescent="0.2">
      <c r="A33" s="143"/>
      <c r="B33" s="144"/>
      <c r="C33" s="143"/>
      <c r="D33" s="145"/>
      <c r="E33" s="145"/>
      <c r="F33" s="143"/>
      <c r="H33" s="143"/>
      <c r="I33" s="144"/>
      <c r="J33" s="143"/>
      <c r="K33" s="145"/>
      <c r="L33" s="145"/>
      <c r="M33" s="143"/>
    </row>
    <row r="34" spans="1:13" ht="17.149999999999999" customHeight="1" x14ac:dyDescent="0.2">
      <c r="A34" s="143"/>
      <c r="B34" s="144"/>
      <c r="C34" s="143"/>
      <c r="D34" s="145"/>
      <c r="E34" s="145"/>
      <c r="F34" s="143"/>
      <c r="H34" s="143"/>
      <c r="I34" s="144"/>
      <c r="J34" s="143"/>
      <c r="K34" s="145"/>
      <c r="L34" s="145"/>
      <c r="M34" s="143"/>
    </row>
    <row r="35" spans="1:13" ht="17.149999999999999" customHeight="1" x14ac:dyDescent="0.2">
      <c r="A35" s="143"/>
      <c r="B35" s="144"/>
      <c r="C35" s="143"/>
      <c r="D35" s="145"/>
      <c r="E35" s="145"/>
      <c r="F35" s="143"/>
      <c r="H35" s="143"/>
      <c r="I35" s="144"/>
      <c r="J35" s="143"/>
      <c r="K35" s="145"/>
      <c r="L35" s="145"/>
      <c r="M35" s="143"/>
    </row>
    <row r="36" spans="1:13" ht="17.149999999999999" customHeight="1" x14ac:dyDescent="0.2">
      <c r="A36" s="143"/>
      <c r="B36" s="144"/>
      <c r="C36" s="143"/>
      <c r="D36" s="145"/>
      <c r="E36" s="145"/>
      <c r="F36" s="143"/>
      <c r="H36" s="143"/>
      <c r="I36" s="144"/>
      <c r="J36" s="143"/>
      <c r="K36" s="145"/>
      <c r="L36" s="145"/>
      <c r="M36" s="143"/>
    </row>
    <row r="37" spans="1:13" ht="17.149999999999999" customHeight="1" x14ac:dyDescent="0.2">
      <c r="A37" s="143"/>
      <c r="B37" s="144"/>
      <c r="C37" s="143"/>
      <c r="D37" s="145"/>
      <c r="E37" s="145"/>
      <c r="F37" s="143"/>
      <c r="H37" s="143"/>
      <c r="I37" s="144"/>
      <c r="J37" s="143"/>
      <c r="K37" s="145"/>
      <c r="L37" s="145"/>
      <c r="M37" s="143"/>
    </row>
    <row r="38" spans="1:13" ht="17.149999999999999" customHeight="1" x14ac:dyDescent="0.2">
      <c r="A38" s="143"/>
      <c r="B38" s="144"/>
      <c r="C38" s="143"/>
      <c r="D38" s="145"/>
      <c r="E38" s="145"/>
      <c r="F38" s="143"/>
      <c r="H38" s="143"/>
      <c r="I38" s="144"/>
      <c r="J38" s="143"/>
      <c r="K38" s="145"/>
      <c r="L38" s="145"/>
      <c r="M38" s="143"/>
    </row>
    <row r="39" spans="1:13" ht="17.149999999999999" customHeight="1" x14ac:dyDescent="0.2">
      <c r="A39" s="143"/>
      <c r="B39" s="144"/>
      <c r="C39" s="143"/>
      <c r="D39" s="145"/>
      <c r="E39" s="145"/>
      <c r="F39" s="143"/>
      <c r="H39" s="143"/>
      <c r="I39" s="144"/>
      <c r="J39" s="143"/>
      <c r="K39" s="145"/>
      <c r="L39" s="145"/>
      <c r="M39" s="143"/>
    </row>
    <row r="40" spans="1:13" ht="17.149999999999999" customHeight="1" x14ac:dyDescent="0.2">
      <c r="A40" s="143"/>
      <c r="B40" s="144"/>
      <c r="C40" s="143"/>
      <c r="D40" s="145"/>
      <c r="E40" s="145"/>
      <c r="F40" s="143"/>
      <c r="H40" s="143"/>
      <c r="I40" s="144"/>
      <c r="J40" s="143"/>
      <c r="K40" s="145"/>
      <c r="L40" s="145"/>
      <c r="M40" s="143"/>
    </row>
    <row r="41" spans="1:13" ht="17.149999999999999" customHeight="1" x14ac:dyDescent="0.2">
      <c r="A41" s="143"/>
      <c r="B41" s="144"/>
      <c r="C41" s="143"/>
      <c r="D41" s="145"/>
      <c r="E41" s="145"/>
      <c r="F41" s="143"/>
      <c r="H41" s="143"/>
      <c r="I41" s="144"/>
      <c r="J41" s="143"/>
      <c r="K41" s="145"/>
      <c r="L41" s="145"/>
      <c r="M41" s="143"/>
    </row>
    <row r="42" spans="1:13" ht="17.149999999999999" customHeight="1" x14ac:dyDescent="0.2">
      <c r="A42" s="143"/>
      <c r="B42" s="144"/>
      <c r="C42" s="143"/>
      <c r="D42" s="145"/>
      <c r="E42" s="145"/>
      <c r="F42" s="143"/>
      <c r="H42" s="143"/>
      <c r="I42" s="144"/>
      <c r="J42" s="143"/>
      <c r="K42" s="145"/>
      <c r="L42" s="145"/>
      <c r="M42" s="143"/>
    </row>
    <row r="43" spans="1:13" ht="17.149999999999999" customHeight="1" x14ac:dyDescent="0.2">
      <c r="A43" s="143"/>
      <c r="B43" s="144"/>
      <c r="C43" s="143"/>
      <c r="D43" s="145"/>
      <c r="E43" s="145"/>
      <c r="F43" s="143"/>
      <c r="H43" s="143"/>
      <c r="I43" s="144"/>
      <c r="J43" s="143"/>
      <c r="K43" s="145"/>
      <c r="L43" s="145"/>
      <c r="M43" s="143"/>
    </row>
    <row r="44" spans="1:13" ht="17.149999999999999" customHeight="1" x14ac:dyDescent="0.2">
      <c r="A44" s="143"/>
      <c r="B44" s="144"/>
      <c r="C44" s="143"/>
      <c r="D44" s="145"/>
      <c r="E44" s="145"/>
      <c r="F44" s="143"/>
      <c r="H44" s="143"/>
      <c r="I44" s="144"/>
      <c r="J44" s="143"/>
      <c r="K44" s="145"/>
      <c r="L44" s="145"/>
      <c r="M44" s="143"/>
    </row>
    <row r="45" spans="1:13" ht="17.149999999999999" customHeight="1" x14ac:dyDescent="0.2">
      <c r="A45" s="143"/>
      <c r="B45" s="144"/>
      <c r="C45" s="143"/>
      <c r="D45" s="145"/>
      <c r="E45" s="145"/>
      <c r="F45" s="143"/>
      <c r="H45" s="143"/>
      <c r="I45" s="144"/>
      <c r="J45" s="143"/>
      <c r="K45" s="145"/>
      <c r="L45" s="145"/>
      <c r="M45" s="143"/>
    </row>
    <row r="46" spans="1:13" ht="17.149999999999999" customHeight="1" x14ac:dyDescent="0.2">
      <c r="A46" s="146"/>
      <c r="B46" s="147"/>
      <c r="C46" s="146"/>
      <c r="D46" s="148"/>
      <c r="E46" s="148"/>
      <c r="F46" s="146"/>
      <c r="H46" s="146"/>
      <c r="I46" s="147"/>
      <c r="J46" s="146"/>
      <c r="K46" s="148"/>
      <c r="L46" s="148"/>
      <c r="M46" s="146"/>
    </row>
    <row r="47" spans="1:13" ht="17.149999999999999" customHeight="1" x14ac:dyDescent="0.2">
      <c r="A47" s="149"/>
      <c r="B47" s="150" t="s">
        <v>292</v>
      </c>
      <c r="C47" s="151"/>
      <c r="D47" s="152" t="s">
        <v>293</v>
      </c>
      <c r="E47" s="153"/>
      <c r="F47" s="154"/>
      <c r="H47" s="149"/>
      <c r="I47" s="150" t="s">
        <v>292</v>
      </c>
      <c r="J47" s="151"/>
      <c r="K47" s="152" t="s">
        <v>293</v>
      </c>
      <c r="L47" s="153"/>
      <c r="M47" s="154"/>
    </row>
    <row r="48" spans="1:13" ht="2.5" customHeight="1" x14ac:dyDescent="0.2"/>
  </sheetData>
  <phoneticPr fontId="3"/>
  <pageMargins left="0.9055118110236221" right="0.59055118110236227" top="0.98425196850393704" bottom="0.59055118110236227" header="0.62992125984251968" footer="0.31496062992125984"/>
  <pageSetup paperSize="9" firstPageNumber="8" orientation="portrait" useFirstPageNumber="1" horizontalDpi="4294967293" verticalDpi="0" r:id="rId1"/>
  <headerFooter alignWithMargins="0">
    <oddHeader>&amp;L&amp;14選手名簿【男子】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説明</vt:lpstr>
      <vt:lpstr>大会情報 (作業用)</vt:lpstr>
      <vt:lpstr>大会情報 (チーム)</vt:lpstr>
      <vt:lpstr>mイベント参加者一覧_20220424230024</vt:lpstr>
      <vt:lpstr>試合情報とｻｲﾝ用①印刷</vt:lpstr>
      <vt:lpstr>プロ用男子</vt:lpstr>
      <vt:lpstr>試合情報とｻｲﾝ用①印刷!Print_Area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末永慎一</dc:creator>
  <cp:lastModifiedBy>末永慎一</cp:lastModifiedBy>
  <cp:lastPrinted>2022-04-28T07:38:09Z</cp:lastPrinted>
  <dcterms:created xsi:type="dcterms:W3CDTF">2022-04-25T01:27:47Z</dcterms:created>
  <dcterms:modified xsi:type="dcterms:W3CDTF">2022-04-28T08:05:39Z</dcterms:modified>
</cp:coreProperties>
</file>